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Marie\GRET\Guide OSCAR\Ressources complémentaires site Internet\"/>
    </mc:Choice>
  </mc:AlternateContent>
  <xr:revisionPtr revIDLastSave="0" documentId="13_ncr:1_{F3F13C59-D903-4AF4-B898-149B323BDF67}" xr6:coauthVersionLast="47" xr6:coauthVersionMax="47" xr10:uidLastSave="{00000000-0000-0000-0000-000000000000}"/>
  <workbookProtection workbookAlgorithmName="SHA-512" workbookHashValue="EzGSzp3ukWyD7QZQdTbDxI9WTtT094ZfqOGTIpstSfFaXyifZS10hhTpwoIOtoTeyOMkHo5eyHKgGgS9Wx4wYw==" workbookSaltValue="mvETCeO6HDoLw06FYOiwtw==" workbookSpinCount="100000" lockStructure="1"/>
  <bookViews>
    <workbookView xWindow="-28920" yWindow="-120" windowWidth="29040" windowHeight="15840" activeTab="1" xr2:uid="{00000000-000D-0000-FFFF-FFFF00000000}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2" sheetId="12" r:id="rId11"/>
  </sheets>
  <calcPr calcId="191029"/>
  <customWorkbookViews>
    <customWorkbookView name="USER - Affichage personnalisé" guid="{25EBB9CF-0E12-4ABB-BD45-FC2EE0F8C2F6}" mergeInterval="0" personalView="1" maximized="1" xWindow="-8" yWindow="-8" windowWidth="1382" windowHeight="744" activeSheetId="11"/>
    <customWorkbookView name="Laurent Levard - Affichage personnalisé" guid="{86269E4C-36EB-46E4-81EA-9312AEB5FEB4}" mergeInterval="0" personalView="1" windowWidth="1920" windowHeight="1020" activeSheetId="4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7" i="3" l="1"/>
  <c r="CA55" i="5"/>
  <c r="CB55" i="5" s="1"/>
  <c r="J55" i="10" l="1"/>
  <c r="I12" i="9"/>
  <c r="I9" i="9"/>
  <c r="I8" i="9"/>
  <c r="J12" i="9"/>
  <c r="K12" i="9" s="1"/>
  <c r="V160" i="9" l="1"/>
  <c r="U160" i="9"/>
  <c r="T160" i="9"/>
  <c r="S160" i="9"/>
  <c r="R160" i="9"/>
  <c r="Q160" i="9"/>
  <c r="P160" i="9"/>
  <c r="O160" i="9"/>
  <c r="N160" i="9"/>
  <c r="M160" i="9"/>
  <c r="L160" i="9"/>
  <c r="K160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V158" i="9"/>
  <c r="U158" i="9"/>
  <c r="T158" i="9"/>
  <c r="S158" i="9"/>
  <c r="R158" i="9"/>
  <c r="Q158" i="9"/>
  <c r="P158" i="9"/>
  <c r="O158" i="9"/>
  <c r="N158" i="9"/>
  <c r="M158" i="9"/>
  <c r="L158" i="9"/>
  <c r="K158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V153" i="9"/>
  <c r="U153" i="9"/>
  <c r="V152" i="9"/>
  <c r="V150" i="9"/>
  <c r="U150" i="9"/>
  <c r="R130" i="9"/>
  <c r="S128" i="9"/>
  <c r="R128" i="9"/>
  <c r="Q128" i="9"/>
  <c r="T153" i="9"/>
  <c r="S153" i="9"/>
  <c r="R153" i="9"/>
  <c r="Q153" i="9"/>
  <c r="P153" i="9"/>
  <c r="O153" i="9"/>
  <c r="N153" i="9" l="1"/>
  <c r="M153" i="9"/>
  <c r="L153" i="9"/>
  <c r="K153" i="9"/>
  <c r="J150" i="9"/>
  <c r="I150" i="9"/>
  <c r="H150" i="9"/>
  <c r="G150" i="9"/>
  <c r="F150" i="9"/>
  <c r="C150" i="9"/>
  <c r="T152" i="9"/>
  <c r="S152" i="9"/>
  <c r="Q152" i="9"/>
  <c r="O152" i="9"/>
  <c r="N152" i="9"/>
  <c r="L152" i="9"/>
  <c r="K152" i="9"/>
  <c r="T150" i="9"/>
  <c r="S150" i="9"/>
  <c r="R150" i="9"/>
  <c r="Q150" i="9"/>
  <c r="P150" i="9"/>
  <c r="O150" i="9"/>
  <c r="N150" i="9"/>
  <c r="M150" i="9"/>
  <c r="L150" i="9"/>
  <c r="P130" i="9"/>
  <c r="P128" i="9"/>
  <c r="O128" i="9"/>
  <c r="N130" i="9"/>
  <c r="N128" i="9"/>
  <c r="M128" i="9"/>
  <c r="L128" i="9"/>
  <c r="K130" i="9"/>
  <c r="K128" i="9"/>
  <c r="J128" i="9"/>
  <c r="I130" i="9"/>
  <c r="I128" i="9"/>
  <c r="H128" i="9"/>
  <c r="G130" i="9"/>
  <c r="G128" i="9"/>
  <c r="F128" i="9"/>
  <c r="E130" i="9"/>
  <c r="D130" i="9"/>
  <c r="D128" i="9"/>
  <c r="C130" i="9"/>
  <c r="E30" i="10" l="1"/>
  <c r="HU40" i="5"/>
  <c r="GW40" i="5"/>
  <c r="FY40" i="5"/>
  <c r="FA40" i="5"/>
  <c r="EC40" i="5"/>
  <c r="DE40" i="5"/>
  <c r="CG40" i="5"/>
  <c r="BI40" i="5"/>
  <c r="AK40" i="5"/>
  <c r="P170" i="9"/>
  <c r="L30" i="6"/>
  <c r="ID22" i="5" l="1"/>
  <c r="IF22" i="5" s="1"/>
  <c r="HW22" i="5"/>
  <c r="HY22" i="5" s="1"/>
  <c r="HR22" i="5"/>
  <c r="HO22" i="5"/>
  <c r="HP22" i="5" s="1"/>
  <c r="HF22" i="5"/>
  <c r="HH22" i="5" s="1"/>
  <c r="GY22" i="5"/>
  <c r="HA22" i="5" s="1"/>
  <c r="GT22" i="5"/>
  <c r="GQ22" i="5"/>
  <c r="GR22" i="5" s="1"/>
  <c r="GH22" i="5"/>
  <c r="GJ22" i="5" s="1"/>
  <c r="GA22" i="5"/>
  <c r="GC22" i="5" s="1"/>
  <c r="FV22" i="5"/>
  <c r="FS22" i="5"/>
  <c r="FT22" i="5" s="1"/>
  <c r="FJ22" i="5"/>
  <c r="FL22" i="5" s="1"/>
  <c r="FC22" i="5"/>
  <c r="FE22" i="5" s="1"/>
  <c r="EX22" i="5"/>
  <c r="EU22" i="5"/>
  <c r="EV22" i="5" s="1"/>
  <c r="EL22" i="5"/>
  <c r="EN22" i="5" s="1"/>
  <c r="EE22" i="5"/>
  <c r="EG22" i="5" s="1"/>
  <c r="DZ22" i="5"/>
  <c r="DW22" i="5"/>
  <c r="DX22" i="5" s="1"/>
  <c r="DN22" i="5"/>
  <c r="DP22" i="5" s="1"/>
  <c r="DG22" i="5"/>
  <c r="DI22" i="5" s="1"/>
  <c r="DB22" i="5"/>
  <c r="CY22" i="5"/>
  <c r="CZ22" i="5" s="1"/>
  <c r="CP22" i="5"/>
  <c r="CR22" i="5" s="1"/>
  <c r="CI22" i="5"/>
  <c r="CK22" i="5" s="1"/>
  <c r="CD22" i="5"/>
  <c r="CA22" i="5"/>
  <c r="CB22" i="5" s="1"/>
  <c r="BR22" i="5"/>
  <c r="BT22" i="5" s="1"/>
  <c r="BK22" i="5"/>
  <c r="BM22" i="5" s="1"/>
  <c r="BF22" i="5"/>
  <c r="BC22" i="5"/>
  <c r="BD22" i="5" s="1"/>
  <c r="AT22" i="5"/>
  <c r="AV22" i="5" s="1"/>
  <c r="AM22" i="5"/>
  <c r="AO22" i="5" s="1"/>
  <c r="AH22" i="5"/>
  <c r="AE22" i="5"/>
  <c r="AF22" i="5" s="1"/>
  <c r="V22" i="5"/>
  <c r="X22" i="5" s="1"/>
  <c r="O22" i="5"/>
  <c r="Q22" i="5" s="1"/>
  <c r="J22" i="5"/>
  <c r="G22" i="5"/>
  <c r="H22" i="5" s="1"/>
  <c r="H41" i="7" l="1"/>
  <c r="M40" i="5" l="1"/>
  <c r="BO54" i="4" l="1"/>
  <c r="BP54" i="4" s="1"/>
  <c r="BO53" i="4"/>
  <c r="BP53" i="4" s="1"/>
  <c r="BO52" i="4"/>
  <c r="BL52" i="4"/>
  <c r="BP52" i="4" s="1"/>
  <c r="BI52" i="4"/>
  <c r="BO51" i="4"/>
  <c r="BL51" i="4"/>
  <c r="BP51" i="4" s="1"/>
  <c r="BI51" i="4"/>
  <c r="BO50" i="4"/>
  <c r="BL50" i="4"/>
  <c r="BP50" i="4" s="1"/>
  <c r="BI50" i="4"/>
  <c r="BO49" i="4"/>
  <c r="BL49" i="4"/>
  <c r="BI49" i="4"/>
  <c r="BO48" i="4"/>
  <c r="BL48" i="4"/>
  <c r="BP48" i="4" s="1"/>
  <c r="BI48" i="4"/>
  <c r="BO47" i="4"/>
  <c r="BL47" i="4"/>
  <c r="BP47" i="4" s="1"/>
  <c r="BI47" i="4"/>
  <c r="BA54" i="4"/>
  <c r="BB54" i="4" s="1"/>
  <c r="BA53" i="4"/>
  <c r="BB53" i="4" s="1"/>
  <c r="BA52" i="4"/>
  <c r="AX52" i="4"/>
  <c r="BB52" i="4" s="1"/>
  <c r="AU52" i="4"/>
  <c r="BA51" i="4"/>
  <c r="AX51" i="4"/>
  <c r="AU51" i="4"/>
  <c r="BA50" i="4"/>
  <c r="AX50" i="4"/>
  <c r="AU50" i="4"/>
  <c r="BA49" i="4"/>
  <c r="AX49" i="4"/>
  <c r="AU49" i="4"/>
  <c r="BA48" i="4"/>
  <c r="AX48" i="4"/>
  <c r="BB48" i="4" s="1"/>
  <c r="AU48" i="4"/>
  <c r="BA47" i="4"/>
  <c r="AX47" i="4"/>
  <c r="AU47" i="4"/>
  <c r="AM54" i="4"/>
  <c r="AN54" i="4" s="1"/>
  <c r="AM53" i="4"/>
  <c r="AN53" i="4" s="1"/>
  <c r="AM52" i="4"/>
  <c r="AJ52" i="4"/>
  <c r="AN52" i="4" s="1"/>
  <c r="AG52" i="4"/>
  <c r="AM51" i="4"/>
  <c r="AJ51" i="4"/>
  <c r="AN51" i="4" s="1"/>
  <c r="AG51" i="4"/>
  <c r="AM50" i="4"/>
  <c r="AJ50" i="4"/>
  <c r="AN50" i="4" s="1"/>
  <c r="AG50" i="4"/>
  <c r="AM49" i="4"/>
  <c r="AJ49" i="4"/>
  <c r="AN49" i="4" s="1"/>
  <c r="AG49" i="4"/>
  <c r="AM48" i="4"/>
  <c r="AJ48" i="4"/>
  <c r="AN48" i="4" s="1"/>
  <c r="AG48" i="4"/>
  <c r="AM47" i="4"/>
  <c r="AJ47" i="4"/>
  <c r="AN47" i="4" s="1"/>
  <c r="AG47" i="4"/>
  <c r="Y54" i="4"/>
  <c r="Z54" i="4" s="1"/>
  <c r="Y53" i="4"/>
  <c r="Z53" i="4" s="1"/>
  <c r="Y52" i="4"/>
  <c r="V52" i="4"/>
  <c r="Z52" i="4" s="1"/>
  <c r="S52" i="4"/>
  <c r="Y51" i="4"/>
  <c r="V51" i="4"/>
  <c r="S51" i="4"/>
  <c r="Y50" i="4"/>
  <c r="V50" i="4"/>
  <c r="Z50" i="4" s="1"/>
  <c r="S50" i="4"/>
  <c r="Y49" i="4"/>
  <c r="V49" i="4"/>
  <c r="S49" i="4"/>
  <c r="Y48" i="4"/>
  <c r="V48" i="4"/>
  <c r="Z48" i="4" s="1"/>
  <c r="S48" i="4"/>
  <c r="Y47" i="4"/>
  <c r="V47" i="4"/>
  <c r="Z47" i="4" s="1"/>
  <c r="S47" i="4"/>
  <c r="K54" i="4"/>
  <c r="L54" i="4" s="1"/>
  <c r="K53" i="4"/>
  <c r="L53" i="4" s="1"/>
  <c r="K52" i="4"/>
  <c r="H52" i="4"/>
  <c r="L52" i="4" s="1"/>
  <c r="E52" i="4"/>
  <c r="K51" i="4"/>
  <c r="H51" i="4"/>
  <c r="E51" i="4"/>
  <c r="K50" i="4"/>
  <c r="H50" i="4"/>
  <c r="E50" i="4"/>
  <c r="K49" i="4"/>
  <c r="H49" i="4"/>
  <c r="E49" i="4"/>
  <c r="K48" i="4"/>
  <c r="H48" i="4"/>
  <c r="L48" i="4" s="1"/>
  <c r="E48" i="4"/>
  <c r="K47" i="4"/>
  <c r="H47" i="4"/>
  <c r="E47" i="4"/>
  <c r="BO23" i="4"/>
  <c r="BP23" i="4" s="1"/>
  <c r="BO22" i="4"/>
  <c r="BP22" i="4" s="1"/>
  <c r="BO21" i="4"/>
  <c r="BL21" i="4"/>
  <c r="BP21" i="4" s="1"/>
  <c r="BI21" i="4"/>
  <c r="BO20" i="4"/>
  <c r="BL20" i="4"/>
  <c r="BP20" i="4" s="1"/>
  <c r="BI20" i="4"/>
  <c r="BO19" i="4"/>
  <c r="BL19" i="4"/>
  <c r="BP19" i="4" s="1"/>
  <c r="BI19" i="4"/>
  <c r="BO18" i="4"/>
  <c r="BL18" i="4"/>
  <c r="BP18" i="4" s="1"/>
  <c r="BI18" i="4"/>
  <c r="BO17" i="4"/>
  <c r="BL17" i="4"/>
  <c r="BP17" i="4" s="1"/>
  <c r="BI17" i="4"/>
  <c r="BO16" i="4"/>
  <c r="BL16" i="4"/>
  <c r="BP16" i="4" s="1"/>
  <c r="BI16" i="4"/>
  <c r="BA23" i="4"/>
  <c r="BB23" i="4" s="1"/>
  <c r="BA22" i="4"/>
  <c r="BB22" i="4" s="1"/>
  <c r="BA21" i="4"/>
  <c r="AX21" i="4"/>
  <c r="BB21" i="4" s="1"/>
  <c r="AU21" i="4"/>
  <c r="BA20" i="4"/>
  <c r="AX20" i="4"/>
  <c r="AU20" i="4"/>
  <c r="BA19" i="4"/>
  <c r="AX19" i="4"/>
  <c r="BB19" i="4" s="1"/>
  <c r="AU19" i="4"/>
  <c r="BA18" i="4"/>
  <c r="AX18" i="4"/>
  <c r="AU18" i="4"/>
  <c r="BA17" i="4"/>
  <c r="AX17" i="4"/>
  <c r="BB17" i="4" s="1"/>
  <c r="AU17" i="4"/>
  <c r="BA16" i="4"/>
  <c r="AX16" i="4"/>
  <c r="AU16" i="4"/>
  <c r="AM23" i="4"/>
  <c r="AN23" i="4" s="1"/>
  <c r="AM22" i="4"/>
  <c r="AN22" i="4" s="1"/>
  <c r="AM21" i="4"/>
  <c r="AJ21" i="4"/>
  <c r="AN21" i="4" s="1"/>
  <c r="AG21" i="4"/>
  <c r="AM20" i="4"/>
  <c r="AJ20" i="4"/>
  <c r="AG20" i="4"/>
  <c r="AM19" i="4"/>
  <c r="AJ19" i="4"/>
  <c r="AG19" i="4"/>
  <c r="AM18" i="4"/>
  <c r="AJ18" i="4"/>
  <c r="AN18" i="4" s="1"/>
  <c r="AG18" i="4"/>
  <c r="AM17" i="4"/>
  <c r="AJ17" i="4"/>
  <c r="AN17" i="4" s="1"/>
  <c r="AG17" i="4"/>
  <c r="AM16" i="4"/>
  <c r="AJ16" i="4"/>
  <c r="AG16" i="4"/>
  <c r="L49" i="4" l="1"/>
  <c r="BB49" i="4"/>
  <c r="BB16" i="4"/>
  <c r="BB20" i="4"/>
  <c r="Z51" i="4"/>
  <c r="AN19" i="4"/>
  <c r="L50" i="4"/>
  <c r="BB50" i="4"/>
  <c r="AN16" i="4"/>
  <c r="AN20" i="4"/>
  <c r="L47" i="4"/>
  <c r="L51" i="4"/>
  <c r="BB47" i="4"/>
  <c r="BB51" i="4"/>
  <c r="BB18" i="4"/>
  <c r="Z49" i="4"/>
  <c r="BP49" i="4"/>
  <c r="G31" i="2"/>
  <c r="G30" i="2"/>
  <c r="G29" i="2"/>
  <c r="G28" i="2"/>
  <c r="G26" i="2"/>
  <c r="G25" i="2"/>
  <c r="G24" i="2"/>
  <c r="G23" i="2"/>
  <c r="G22" i="2"/>
  <c r="G20" i="2"/>
  <c r="G19" i="2"/>
  <c r="G18" i="2"/>
  <c r="G17" i="2"/>
  <c r="G16" i="2"/>
  <c r="G15" i="2"/>
  <c r="G14" i="2"/>
  <c r="G13" i="2"/>
  <c r="G11" i="2"/>
  <c r="K59" i="10" l="1"/>
  <c r="K58" i="10"/>
  <c r="K57" i="10"/>
  <c r="K56" i="10"/>
  <c r="E59" i="10"/>
  <c r="E58" i="10"/>
  <c r="E57" i="10"/>
  <c r="E56" i="10"/>
  <c r="D56" i="10"/>
  <c r="J56" i="10" s="1"/>
  <c r="K51" i="10"/>
  <c r="K50" i="10"/>
  <c r="K49" i="10"/>
  <c r="K48" i="10"/>
  <c r="J48" i="10"/>
  <c r="J49" i="10" s="1"/>
  <c r="E51" i="10"/>
  <c r="E50" i="10"/>
  <c r="E49" i="10"/>
  <c r="E48" i="10"/>
  <c r="J57" i="10" l="1"/>
  <c r="C40" i="10" l="1"/>
  <c r="E35" i="10"/>
  <c r="C38" i="10" s="1"/>
  <c r="E34" i="10"/>
  <c r="E33" i="10"/>
  <c r="E32" i="10"/>
  <c r="E31" i="10"/>
  <c r="L12" i="10"/>
  <c r="L11" i="10"/>
  <c r="L10" i="10"/>
  <c r="F11" i="10"/>
  <c r="L14" i="10"/>
  <c r="L20" i="10"/>
  <c r="F20" i="10"/>
  <c r="F22" i="10"/>
  <c r="F18" i="10"/>
  <c r="F17" i="10"/>
  <c r="F16" i="10"/>
  <c r="F15" i="10"/>
  <c r="F13" i="10"/>
  <c r="F12" i="10"/>
  <c r="F10" i="10"/>
  <c r="F9" i="10"/>
  <c r="L19" i="10" l="1"/>
  <c r="D34" i="10" s="1"/>
  <c r="F19" i="10"/>
  <c r="D32" i="10" s="1"/>
  <c r="I95" i="9"/>
  <c r="J175" i="9"/>
  <c r="E175" i="9"/>
  <c r="Q111" i="9"/>
  <c r="Q109" i="9"/>
  <c r="Q107" i="9"/>
  <c r="I94" i="9"/>
  <c r="I93" i="9"/>
  <c r="J173" i="9"/>
  <c r="I173" i="9"/>
  <c r="H173" i="9"/>
  <c r="G175" i="9"/>
  <c r="G173" i="9"/>
  <c r="F175" i="9"/>
  <c r="F173" i="9"/>
  <c r="E173" i="9"/>
  <c r="D173" i="9"/>
  <c r="C173" i="9"/>
  <c r="O111" i="9"/>
  <c r="O109" i="9"/>
  <c r="IA38" i="5"/>
  <c r="HC38" i="5"/>
  <c r="GE38" i="5"/>
  <c r="FG38" i="5"/>
  <c r="EI38" i="5"/>
  <c r="DK38" i="5"/>
  <c r="CM38" i="5"/>
  <c r="BO38" i="5"/>
  <c r="F70" i="9"/>
  <c r="F68" i="9"/>
  <c r="G18" i="9"/>
  <c r="D55" i="10" l="1"/>
  <c r="B39" i="10"/>
  <c r="B40" i="10" s="1"/>
  <c r="J17" i="9"/>
  <c r="K17" i="9" s="1"/>
  <c r="J16" i="9"/>
  <c r="K16" i="9" s="1"/>
  <c r="J15" i="9"/>
  <c r="K15" i="9" s="1"/>
  <c r="J14" i="9"/>
  <c r="K14" i="9" s="1"/>
  <c r="J13" i="9"/>
  <c r="K13" i="9" s="1"/>
  <c r="J11" i="9"/>
  <c r="K11" i="9" s="1"/>
  <c r="J10" i="9"/>
  <c r="K10" i="9" s="1"/>
  <c r="J9" i="9"/>
  <c r="K9" i="9" s="1"/>
  <c r="J8" i="9"/>
  <c r="K8" i="9" s="1"/>
  <c r="J7" i="9"/>
  <c r="K7" i="9" s="1"/>
  <c r="F86" i="9"/>
  <c r="F84" i="9"/>
  <c r="F82" i="9"/>
  <c r="F80" i="9"/>
  <c r="F78" i="9"/>
  <c r="F76" i="9"/>
  <c r="F74" i="9"/>
  <c r="F83" i="9"/>
  <c r="F81" i="9"/>
  <c r="K18" i="9" l="1"/>
  <c r="D47" i="10" s="1"/>
  <c r="D49" i="10" s="1"/>
  <c r="L18" i="9"/>
  <c r="D57" i="10" s="1"/>
  <c r="I17" i="9"/>
  <c r="I16" i="9"/>
  <c r="I15" i="9"/>
  <c r="I14" i="9"/>
  <c r="I13" i="9"/>
  <c r="I11" i="9"/>
  <c r="I10" i="9"/>
  <c r="I7" i="9"/>
  <c r="F25" i="9" l="1"/>
  <c r="F21" i="9"/>
  <c r="G96" i="9" s="1"/>
  <c r="I18" i="9"/>
  <c r="BL56" i="4"/>
  <c r="BG55" i="4"/>
  <c r="BP56" i="4"/>
  <c r="G19" i="6" s="1"/>
  <c r="AX56" i="4"/>
  <c r="AS55" i="4"/>
  <c r="BA56" i="4"/>
  <c r="AJ56" i="4"/>
  <c r="AE55" i="4"/>
  <c r="AM56" i="4"/>
  <c r="V56" i="4"/>
  <c r="Q55" i="4"/>
  <c r="Z56" i="4"/>
  <c r="G13" i="6" s="1"/>
  <c r="H56" i="4"/>
  <c r="C55" i="4"/>
  <c r="BL25" i="4"/>
  <c r="BG24" i="4"/>
  <c r="BO25" i="4"/>
  <c r="AX25" i="4"/>
  <c r="AS24" i="4"/>
  <c r="BA25" i="4"/>
  <c r="AJ25" i="4"/>
  <c r="AE24" i="4"/>
  <c r="AM25" i="4"/>
  <c r="Q24" i="4"/>
  <c r="Y23" i="4"/>
  <c r="Z23" i="4" s="1"/>
  <c r="Y22" i="4"/>
  <c r="K22" i="4"/>
  <c r="L22" i="4" s="1"/>
  <c r="K23" i="4"/>
  <c r="F23" i="9" l="1"/>
  <c r="H95" i="9" s="1"/>
  <c r="BO56" i="4"/>
  <c r="BB56" i="4"/>
  <c r="G17" i="6" s="1"/>
  <c r="AN56" i="4"/>
  <c r="G15" i="6" s="1"/>
  <c r="Y56" i="4"/>
  <c r="BP25" i="4"/>
  <c r="BB25" i="4"/>
  <c r="AN25" i="4"/>
  <c r="Z22" i="4"/>
  <c r="F37" i="8"/>
  <c r="F36" i="8"/>
  <c r="F35" i="8"/>
  <c r="F31" i="8"/>
  <c r="F30" i="8"/>
  <c r="F29" i="8"/>
  <c r="F28" i="8"/>
  <c r="F27" i="8"/>
  <c r="F26" i="8"/>
  <c r="G22" i="8"/>
  <c r="G19" i="8"/>
  <c r="G18" i="8"/>
  <c r="G17" i="8"/>
  <c r="G16" i="8"/>
  <c r="G15" i="8"/>
  <c r="G20" i="8"/>
  <c r="G10" i="8"/>
  <c r="F19" i="8"/>
  <c r="F18" i="8"/>
  <c r="F17" i="8"/>
  <c r="F16" i="8"/>
  <c r="F15" i="8"/>
  <c r="G9" i="8"/>
  <c r="G8" i="8"/>
  <c r="I31" i="7"/>
  <c r="I30" i="7"/>
  <c r="I33" i="7"/>
  <c r="I32" i="7"/>
  <c r="I29" i="7"/>
  <c r="H55" i="7"/>
  <c r="H53" i="7"/>
  <c r="H51" i="7"/>
  <c r="H49" i="7"/>
  <c r="H47" i="7"/>
  <c r="H6" i="7"/>
  <c r="H38" i="7"/>
  <c r="F20" i="8" l="1"/>
  <c r="I34" i="7"/>
  <c r="L29" i="6"/>
  <c r="L28" i="6"/>
  <c r="L27" i="6"/>
  <c r="L26" i="6"/>
  <c r="D19" i="6" l="1"/>
  <c r="D18" i="6"/>
  <c r="D17" i="6"/>
  <c r="D16" i="6"/>
  <c r="D15" i="6"/>
  <c r="D14" i="6"/>
  <c r="D13" i="6"/>
  <c r="D12" i="6"/>
  <c r="D11" i="6"/>
  <c r="D10" i="6"/>
  <c r="C19" i="6"/>
  <c r="C18" i="6"/>
  <c r="C17" i="6"/>
  <c r="C16" i="6"/>
  <c r="C15" i="6"/>
  <c r="C14" i="6"/>
  <c r="C13" i="6"/>
  <c r="C12" i="6"/>
  <c r="C11" i="6"/>
  <c r="C10" i="6"/>
  <c r="B19" i="6"/>
  <c r="A117" i="9" s="1"/>
  <c r="B18" i="6"/>
  <c r="A116" i="9" s="1"/>
  <c r="B17" i="6"/>
  <c r="A115" i="9" s="1"/>
  <c r="B16" i="6"/>
  <c r="A114" i="9" s="1"/>
  <c r="B15" i="6"/>
  <c r="A113" i="9" s="1"/>
  <c r="B14" i="6"/>
  <c r="A112" i="9" s="1"/>
  <c r="B13" i="6"/>
  <c r="A111" i="9" s="1"/>
  <c r="B12" i="6"/>
  <c r="A110" i="9" s="1"/>
  <c r="B11" i="6"/>
  <c r="A109" i="9" s="1"/>
  <c r="B10" i="6"/>
  <c r="A108" i="9" s="1"/>
  <c r="GO46" i="5"/>
  <c r="FQ46" i="5"/>
  <c r="ES46" i="5"/>
  <c r="DU46" i="5"/>
  <c r="HM46" i="5"/>
  <c r="IE68" i="5"/>
  <c r="HX68" i="5"/>
  <c r="HN68" i="5"/>
  <c r="HN70" i="5" s="1"/>
  <c r="HM68" i="5"/>
  <c r="HM70" i="5" s="1"/>
  <c r="HL68" i="5"/>
  <c r="HL70" i="5" s="1"/>
  <c r="HK68" i="5"/>
  <c r="HK70" i="5" s="1"/>
  <c r="ID67" i="5"/>
  <c r="IF67" i="5" s="1"/>
  <c r="HW67" i="5"/>
  <c r="HY67" i="5" s="1"/>
  <c r="HR67" i="5"/>
  <c r="HO67" i="5"/>
  <c r="HP67" i="5" s="1"/>
  <c r="ID66" i="5"/>
  <c r="IF66" i="5" s="1"/>
  <c r="HW66" i="5"/>
  <c r="HY66" i="5" s="1"/>
  <c r="HR66" i="5"/>
  <c r="HO66" i="5"/>
  <c r="HP66" i="5" s="1"/>
  <c r="ID65" i="5"/>
  <c r="IF65" i="5" s="1"/>
  <c r="HW65" i="5"/>
  <c r="HY65" i="5" s="1"/>
  <c r="HR65" i="5"/>
  <c r="HO65" i="5"/>
  <c r="HP65" i="5" s="1"/>
  <c r="ID64" i="5"/>
  <c r="IF64" i="5" s="1"/>
  <c r="HW64" i="5"/>
  <c r="HY64" i="5" s="1"/>
  <c r="HR64" i="5"/>
  <c r="HO64" i="5"/>
  <c r="HP64" i="5" s="1"/>
  <c r="ID63" i="5"/>
  <c r="IF63" i="5" s="1"/>
  <c r="HW63" i="5"/>
  <c r="HY63" i="5" s="1"/>
  <c r="HR63" i="5"/>
  <c r="HO63" i="5"/>
  <c r="HP63" i="5" s="1"/>
  <c r="ID62" i="5"/>
  <c r="IF62" i="5" s="1"/>
  <c r="HW62" i="5"/>
  <c r="HY62" i="5" s="1"/>
  <c r="HR62" i="5"/>
  <c r="HO62" i="5"/>
  <c r="HP62" i="5" s="1"/>
  <c r="ID61" i="5"/>
  <c r="IF61" i="5" s="1"/>
  <c r="HW61" i="5"/>
  <c r="HY61" i="5" s="1"/>
  <c r="HR61" i="5"/>
  <c r="HO61" i="5"/>
  <c r="HP61" i="5" s="1"/>
  <c r="ID60" i="5"/>
  <c r="IF60" i="5" s="1"/>
  <c r="HW60" i="5"/>
  <c r="HY60" i="5" s="1"/>
  <c r="HR60" i="5"/>
  <c r="HO60" i="5"/>
  <c r="HP60" i="5" s="1"/>
  <c r="ID59" i="5"/>
  <c r="IF59" i="5" s="1"/>
  <c r="HW59" i="5"/>
  <c r="HY59" i="5" s="1"/>
  <c r="HR59" i="5"/>
  <c r="HO59" i="5"/>
  <c r="HP59" i="5" s="1"/>
  <c r="ID58" i="5"/>
  <c r="IF58" i="5" s="1"/>
  <c r="HW58" i="5"/>
  <c r="HY58" i="5" s="1"/>
  <c r="HR58" i="5"/>
  <c r="HO58" i="5"/>
  <c r="HP58" i="5" s="1"/>
  <c r="ID57" i="5"/>
  <c r="IF57" i="5" s="1"/>
  <c r="HW57" i="5"/>
  <c r="HY57" i="5" s="1"/>
  <c r="HR57" i="5"/>
  <c r="HO57" i="5"/>
  <c r="HP57" i="5" s="1"/>
  <c r="ID56" i="5"/>
  <c r="IF56" i="5" s="1"/>
  <c r="HW56" i="5"/>
  <c r="HY56" i="5" s="1"/>
  <c r="HR56" i="5"/>
  <c r="HO56" i="5"/>
  <c r="HP56" i="5" s="1"/>
  <c r="ID55" i="5"/>
  <c r="IF55" i="5" s="1"/>
  <c r="HW55" i="5"/>
  <c r="HY55" i="5" s="1"/>
  <c r="HR55" i="5"/>
  <c r="HO55" i="5"/>
  <c r="HG68" i="5"/>
  <c r="GZ68" i="5"/>
  <c r="GP68" i="5"/>
  <c r="GP70" i="5" s="1"/>
  <c r="GO68" i="5"/>
  <c r="GO70" i="5" s="1"/>
  <c r="GN68" i="5"/>
  <c r="GN70" i="5" s="1"/>
  <c r="GM68" i="5"/>
  <c r="GM70" i="5" s="1"/>
  <c r="HF67" i="5"/>
  <c r="HH67" i="5" s="1"/>
  <c r="GY67" i="5"/>
  <c r="HA67" i="5" s="1"/>
  <c r="GT67" i="5"/>
  <c r="GQ67" i="5"/>
  <c r="GR67" i="5" s="1"/>
  <c r="HF66" i="5"/>
  <c r="HH66" i="5" s="1"/>
  <c r="GY66" i="5"/>
  <c r="HA66" i="5" s="1"/>
  <c r="GT66" i="5"/>
  <c r="GQ66" i="5"/>
  <c r="GR66" i="5" s="1"/>
  <c r="HF65" i="5"/>
  <c r="HH65" i="5" s="1"/>
  <c r="GY65" i="5"/>
  <c r="HA65" i="5" s="1"/>
  <c r="GT65" i="5"/>
  <c r="GQ65" i="5"/>
  <c r="GR65" i="5" s="1"/>
  <c r="HF64" i="5"/>
  <c r="HH64" i="5" s="1"/>
  <c r="GY64" i="5"/>
  <c r="HA64" i="5" s="1"/>
  <c r="GT64" i="5"/>
  <c r="GQ64" i="5"/>
  <c r="GR64" i="5" s="1"/>
  <c r="HF63" i="5"/>
  <c r="HH63" i="5" s="1"/>
  <c r="GY63" i="5"/>
  <c r="HA63" i="5" s="1"/>
  <c r="GT63" i="5"/>
  <c r="GQ63" i="5"/>
  <c r="GR63" i="5" s="1"/>
  <c r="HF62" i="5"/>
  <c r="HH62" i="5" s="1"/>
  <c r="GY62" i="5"/>
  <c r="HA62" i="5" s="1"/>
  <c r="GT62" i="5"/>
  <c r="GQ62" i="5"/>
  <c r="GR62" i="5" s="1"/>
  <c r="HF61" i="5"/>
  <c r="HH61" i="5" s="1"/>
  <c r="GY61" i="5"/>
  <c r="HA61" i="5" s="1"/>
  <c r="GT61" i="5"/>
  <c r="GQ61" i="5"/>
  <c r="GR61" i="5" s="1"/>
  <c r="HF60" i="5"/>
  <c r="HH60" i="5" s="1"/>
  <c r="GY60" i="5"/>
  <c r="HA60" i="5" s="1"/>
  <c r="GT60" i="5"/>
  <c r="GQ60" i="5"/>
  <c r="GR60" i="5" s="1"/>
  <c r="HF59" i="5"/>
  <c r="HH59" i="5" s="1"/>
  <c r="GY59" i="5"/>
  <c r="HA59" i="5" s="1"/>
  <c r="GT59" i="5"/>
  <c r="GQ59" i="5"/>
  <c r="GR59" i="5" s="1"/>
  <c r="HF58" i="5"/>
  <c r="HH58" i="5" s="1"/>
  <c r="GY58" i="5"/>
  <c r="HA58" i="5" s="1"/>
  <c r="GT58" i="5"/>
  <c r="GQ58" i="5"/>
  <c r="GR58" i="5" s="1"/>
  <c r="HF57" i="5"/>
  <c r="HH57" i="5" s="1"/>
  <c r="GY57" i="5"/>
  <c r="HA57" i="5" s="1"/>
  <c r="GT57" i="5"/>
  <c r="GQ57" i="5"/>
  <c r="GR57" i="5" s="1"/>
  <c r="HF56" i="5"/>
  <c r="HH56" i="5" s="1"/>
  <c r="GY56" i="5"/>
  <c r="HA56" i="5" s="1"/>
  <c r="GT56" i="5"/>
  <c r="GQ56" i="5"/>
  <c r="GR56" i="5" s="1"/>
  <c r="HF55" i="5"/>
  <c r="HH55" i="5" s="1"/>
  <c r="GY55" i="5"/>
  <c r="GT55" i="5"/>
  <c r="GQ55" i="5"/>
  <c r="GI68" i="5"/>
  <c r="GB68" i="5"/>
  <c r="FR68" i="5"/>
  <c r="FR70" i="5" s="1"/>
  <c r="FQ68" i="5"/>
  <c r="FQ70" i="5" s="1"/>
  <c r="FP68" i="5"/>
  <c r="FP70" i="5" s="1"/>
  <c r="FO68" i="5"/>
  <c r="FO70" i="5" s="1"/>
  <c r="GH67" i="5"/>
  <c r="GJ67" i="5" s="1"/>
  <c r="GA67" i="5"/>
  <c r="GC67" i="5" s="1"/>
  <c r="FV67" i="5"/>
  <c r="FS67" i="5"/>
  <c r="FT67" i="5" s="1"/>
  <c r="GH66" i="5"/>
  <c r="GJ66" i="5" s="1"/>
  <c r="GA66" i="5"/>
  <c r="GC66" i="5" s="1"/>
  <c r="FV66" i="5"/>
  <c r="FS66" i="5"/>
  <c r="FT66" i="5" s="1"/>
  <c r="GH65" i="5"/>
  <c r="GJ65" i="5" s="1"/>
  <c r="GA65" i="5"/>
  <c r="GC65" i="5" s="1"/>
  <c r="FV65" i="5"/>
  <c r="FS65" i="5"/>
  <c r="FT65" i="5" s="1"/>
  <c r="GH64" i="5"/>
  <c r="GJ64" i="5" s="1"/>
  <c r="GA64" i="5"/>
  <c r="GC64" i="5" s="1"/>
  <c r="FV64" i="5"/>
  <c r="FS64" i="5"/>
  <c r="FT64" i="5" s="1"/>
  <c r="GH63" i="5"/>
  <c r="GJ63" i="5" s="1"/>
  <c r="GA63" i="5"/>
  <c r="GC63" i="5" s="1"/>
  <c r="FV63" i="5"/>
  <c r="FS63" i="5"/>
  <c r="FT63" i="5" s="1"/>
  <c r="GH62" i="5"/>
  <c r="GJ62" i="5" s="1"/>
  <c r="GA62" i="5"/>
  <c r="GC62" i="5" s="1"/>
  <c r="FV62" i="5"/>
  <c r="FS62" i="5"/>
  <c r="FT62" i="5" s="1"/>
  <c r="GH61" i="5"/>
  <c r="GJ61" i="5" s="1"/>
  <c r="GA61" i="5"/>
  <c r="GC61" i="5" s="1"/>
  <c r="FV61" i="5"/>
  <c r="FS61" i="5"/>
  <c r="FT61" i="5" s="1"/>
  <c r="GH60" i="5"/>
  <c r="GJ60" i="5" s="1"/>
  <c r="GA60" i="5"/>
  <c r="GC60" i="5" s="1"/>
  <c r="FV60" i="5"/>
  <c r="FS60" i="5"/>
  <c r="FT60" i="5" s="1"/>
  <c r="GH59" i="5"/>
  <c r="GJ59" i="5" s="1"/>
  <c r="GA59" i="5"/>
  <c r="GC59" i="5" s="1"/>
  <c r="FV59" i="5"/>
  <c r="FS59" i="5"/>
  <c r="FT59" i="5" s="1"/>
  <c r="GH58" i="5"/>
  <c r="GJ58" i="5" s="1"/>
  <c r="GA58" i="5"/>
  <c r="GC58" i="5" s="1"/>
  <c r="FV58" i="5"/>
  <c r="FS58" i="5"/>
  <c r="FT58" i="5" s="1"/>
  <c r="GH57" i="5"/>
  <c r="GJ57" i="5" s="1"/>
  <c r="GA57" i="5"/>
  <c r="GC57" i="5" s="1"/>
  <c r="FV57" i="5"/>
  <c r="FS57" i="5"/>
  <c r="FT57" i="5" s="1"/>
  <c r="GH56" i="5"/>
  <c r="GJ56" i="5" s="1"/>
  <c r="GA56" i="5"/>
  <c r="GC56" i="5" s="1"/>
  <c r="FV56" i="5"/>
  <c r="FS56" i="5"/>
  <c r="FT56" i="5" s="1"/>
  <c r="GH55" i="5"/>
  <c r="GJ55" i="5" s="1"/>
  <c r="GA55" i="5"/>
  <c r="GC55" i="5" s="1"/>
  <c r="FV55" i="5"/>
  <c r="FS55" i="5"/>
  <c r="FK68" i="5"/>
  <c r="FD68" i="5"/>
  <c r="ET68" i="5"/>
  <c r="ET70" i="5" s="1"/>
  <c r="ES68" i="5"/>
  <c r="ES70" i="5" s="1"/>
  <c r="ER68" i="5"/>
  <c r="ER70" i="5" s="1"/>
  <c r="EQ68" i="5"/>
  <c r="EQ70" i="5" s="1"/>
  <c r="FJ67" i="5"/>
  <c r="FL67" i="5" s="1"/>
  <c r="FC67" i="5"/>
  <c r="FE67" i="5" s="1"/>
  <c r="EX67" i="5"/>
  <c r="EU67" i="5"/>
  <c r="EV67" i="5" s="1"/>
  <c r="FJ66" i="5"/>
  <c r="FL66" i="5" s="1"/>
  <c r="FC66" i="5"/>
  <c r="FE66" i="5" s="1"/>
  <c r="EX66" i="5"/>
  <c r="EU66" i="5"/>
  <c r="EV66" i="5" s="1"/>
  <c r="FJ65" i="5"/>
  <c r="FL65" i="5" s="1"/>
  <c r="FC65" i="5"/>
  <c r="FE65" i="5" s="1"/>
  <c r="EX65" i="5"/>
  <c r="EU65" i="5"/>
  <c r="EV65" i="5" s="1"/>
  <c r="FJ64" i="5"/>
  <c r="FL64" i="5" s="1"/>
  <c r="FC64" i="5"/>
  <c r="FE64" i="5" s="1"/>
  <c r="EX64" i="5"/>
  <c r="EV64" i="5"/>
  <c r="EU64" i="5"/>
  <c r="FJ63" i="5"/>
  <c r="FL63" i="5" s="1"/>
  <c r="FC63" i="5"/>
  <c r="FE63" i="5" s="1"/>
  <c r="EX63" i="5"/>
  <c r="EU63" i="5"/>
  <c r="EV63" i="5" s="1"/>
  <c r="FJ62" i="5"/>
  <c r="FL62" i="5" s="1"/>
  <c r="FC62" i="5"/>
  <c r="FE62" i="5" s="1"/>
  <c r="EX62" i="5"/>
  <c r="EU62" i="5"/>
  <c r="EV62" i="5" s="1"/>
  <c r="FJ61" i="5"/>
  <c r="FL61" i="5" s="1"/>
  <c r="FC61" i="5"/>
  <c r="FE61" i="5" s="1"/>
  <c r="EX61" i="5"/>
  <c r="EU61" i="5"/>
  <c r="EV61" i="5" s="1"/>
  <c r="FJ60" i="5"/>
  <c r="FL60" i="5" s="1"/>
  <c r="FC60" i="5"/>
  <c r="FE60" i="5" s="1"/>
  <c r="EX60" i="5"/>
  <c r="EU60" i="5"/>
  <c r="EV60" i="5" s="1"/>
  <c r="FJ59" i="5"/>
  <c r="FL59" i="5" s="1"/>
  <c r="FC59" i="5"/>
  <c r="FE59" i="5" s="1"/>
  <c r="EX59" i="5"/>
  <c r="EU59" i="5"/>
  <c r="EV59" i="5" s="1"/>
  <c r="FJ58" i="5"/>
  <c r="FL58" i="5" s="1"/>
  <c r="FC58" i="5"/>
  <c r="FE58" i="5" s="1"/>
  <c r="EX58" i="5"/>
  <c r="EU58" i="5"/>
  <c r="EV58" i="5" s="1"/>
  <c r="FJ57" i="5"/>
  <c r="FL57" i="5" s="1"/>
  <c r="FC57" i="5"/>
  <c r="FE57" i="5" s="1"/>
  <c r="EX57" i="5"/>
  <c r="EU57" i="5"/>
  <c r="EV57" i="5" s="1"/>
  <c r="FJ56" i="5"/>
  <c r="FL56" i="5" s="1"/>
  <c r="FC56" i="5"/>
  <c r="FE56" i="5" s="1"/>
  <c r="EX56" i="5"/>
  <c r="EU56" i="5"/>
  <c r="EV56" i="5" s="1"/>
  <c r="FJ55" i="5"/>
  <c r="FL55" i="5" s="1"/>
  <c r="FC55" i="5"/>
  <c r="EX55" i="5"/>
  <c r="EU55" i="5"/>
  <c r="EM68" i="5"/>
  <c r="EF68" i="5"/>
  <c r="DV68" i="5"/>
  <c r="DV70" i="5" s="1"/>
  <c r="DU68" i="5"/>
  <c r="DU70" i="5" s="1"/>
  <c r="DT68" i="5"/>
  <c r="DT70" i="5" s="1"/>
  <c r="DS68" i="5"/>
  <c r="DS70" i="5" s="1"/>
  <c r="EL67" i="5"/>
  <c r="EN67" i="5" s="1"/>
  <c r="EE67" i="5"/>
  <c r="EG67" i="5" s="1"/>
  <c r="DZ67" i="5"/>
  <c r="DW67" i="5"/>
  <c r="DX67" i="5" s="1"/>
  <c r="EL66" i="5"/>
  <c r="EN66" i="5" s="1"/>
  <c r="EE66" i="5"/>
  <c r="EG66" i="5" s="1"/>
  <c r="DZ66" i="5"/>
  <c r="DW66" i="5"/>
  <c r="DX66" i="5" s="1"/>
  <c r="EL65" i="5"/>
  <c r="EN65" i="5" s="1"/>
  <c r="EE65" i="5"/>
  <c r="EG65" i="5" s="1"/>
  <c r="DZ65" i="5"/>
  <c r="DW65" i="5"/>
  <c r="DX65" i="5" s="1"/>
  <c r="EL64" i="5"/>
  <c r="EN64" i="5" s="1"/>
  <c r="EE64" i="5"/>
  <c r="EG64" i="5" s="1"/>
  <c r="DZ64" i="5"/>
  <c r="DW64" i="5"/>
  <c r="DX64" i="5" s="1"/>
  <c r="EL63" i="5"/>
  <c r="EN63" i="5" s="1"/>
  <c r="EE63" i="5"/>
  <c r="EG63" i="5" s="1"/>
  <c r="DZ63" i="5"/>
  <c r="DW63" i="5"/>
  <c r="DX63" i="5" s="1"/>
  <c r="EL62" i="5"/>
  <c r="EN62" i="5" s="1"/>
  <c r="EE62" i="5"/>
  <c r="EG62" i="5" s="1"/>
  <c r="DZ62" i="5"/>
  <c r="DW62" i="5"/>
  <c r="DX62" i="5" s="1"/>
  <c r="EL61" i="5"/>
  <c r="EN61" i="5" s="1"/>
  <c r="EE61" i="5"/>
  <c r="EG61" i="5" s="1"/>
  <c r="DZ61" i="5"/>
  <c r="DW61" i="5"/>
  <c r="DX61" i="5" s="1"/>
  <c r="EL60" i="5"/>
  <c r="EN60" i="5" s="1"/>
  <c r="EE60" i="5"/>
  <c r="EG60" i="5" s="1"/>
  <c r="DZ60" i="5"/>
  <c r="DW60" i="5"/>
  <c r="DX60" i="5" s="1"/>
  <c r="EL59" i="5"/>
  <c r="EN59" i="5" s="1"/>
  <c r="EE59" i="5"/>
  <c r="EG59" i="5" s="1"/>
  <c r="DZ59" i="5"/>
  <c r="DW59" i="5"/>
  <c r="DX59" i="5" s="1"/>
  <c r="EL58" i="5"/>
  <c r="EN58" i="5" s="1"/>
  <c r="EE58" i="5"/>
  <c r="EG58" i="5" s="1"/>
  <c r="DZ58" i="5"/>
  <c r="DW58" i="5"/>
  <c r="DX58" i="5" s="1"/>
  <c r="EL57" i="5"/>
  <c r="EN57" i="5" s="1"/>
  <c r="EE57" i="5"/>
  <c r="EG57" i="5" s="1"/>
  <c r="DZ57" i="5"/>
  <c r="DW57" i="5"/>
  <c r="DX57" i="5" s="1"/>
  <c r="EL56" i="5"/>
  <c r="EN56" i="5" s="1"/>
  <c r="EE56" i="5"/>
  <c r="EG56" i="5" s="1"/>
  <c r="DZ56" i="5"/>
  <c r="DW56" i="5"/>
  <c r="DX56" i="5" s="1"/>
  <c r="EL55" i="5"/>
  <c r="EN55" i="5" s="1"/>
  <c r="EE55" i="5"/>
  <c r="DZ55" i="5"/>
  <c r="DW55" i="5"/>
  <c r="DO68" i="5"/>
  <c r="DH68" i="5"/>
  <c r="CX68" i="5"/>
  <c r="CX70" i="5" s="1"/>
  <c r="CW68" i="5"/>
  <c r="CW70" i="5" s="1"/>
  <c r="CV68" i="5"/>
  <c r="CV70" i="5" s="1"/>
  <c r="CU68" i="5"/>
  <c r="CU70" i="5" s="1"/>
  <c r="DN67" i="5"/>
  <c r="DP67" i="5" s="1"/>
  <c r="DG67" i="5"/>
  <c r="DI67" i="5" s="1"/>
  <c r="DB67" i="5"/>
  <c r="CY67" i="5"/>
  <c r="CZ67" i="5" s="1"/>
  <c r="DN66" i="5"/>
  <c r="DP66" i="5" s="1"/>
  <c r="DG66" i="5"/>
  <c r="DI66" i="5" s="1"/>
  <c r="DB66" i="5"/>
  <c r="CY66" i="5"/>
  <c r="CZ66" i="5" s="1"/>
  <c r="DN65" i="5"/>
  <c r="DP65" i="5" s="1"/>
  <c r="DG65" i="5"/>
  <c r="DI65" i="5" s="1"/>
  <c r="DB65" i="5"/>
  <c r="CY65" i="5"/>
  <c r="CZ65" i="5" s="1"/>
  <c r="DN64" i="5"/>
  <c r="DP64" i="5" s="1"/>
  <c r="DG64" i="5"/>
  <c r="DI64" i="5" s="1"/>
  <c r="DB64" i="5"/>
  <c r="CY64" i="5"/>
  <c r="CZ64" i="5" s="1"/>
  <c r="DN63" i="5"/>
  <c r="DP63" i="5" s="1"/>
  <c r="DG63" i="5"/>
  <c r="DI63" i="5" s="1"/>
  <c r="DB63" i="5"/>
  <c r="CY63" i="5"/>
  <c r="CZ63" i="5" s="1"/>
  <c r="DN62" i="5"/>
  <c r="DP62" i="5" s="1"/>
  <c r="DG62" i="5"/>
  <c r="DI62" i="5" s="1"/>
  <c r="DB62" i="5"/>
  <c r="CY62" i="5"/>
  <c r="CZ62" i="5" s="1"/>
  <c r="DP61" i="5"/>
  <c r="DN61" i="5"/>
  <c r="DG61" i="5"/>
  <c r="DI61" i="5" s="1"/>
  <c r="DB61" i="5"/>
  <c r="CZ61" i="5"/>
  <c r="CY61" i="5"/>
  <c r="DN60" i="5"/>
  <c r="DP60" i="5" s="1"/>
  <c r="DG60" i="5"/>
  <c r="DI60" i="5" s="1"/>
  <c r="DB60" i="5"/>
  <c r="CY60" i="5"/>
  <c r="CZ60" i="5" s="1"/>
  <c r="DN59" i="5"/>
  <c r="DP59" i="5" s="1"/>
  <c r="DG59" i="5"/>
  <c r="DI59" i="5" s="1"/>
  <c r="DB59" i="5"/>
  <c r="CY59" i="5"/>
  <c r="CZ59" i="5" s="1"/>
  <c r="DN58" i="5"/>
  <c r="DP58" i="5" s="1"/>
  <c r="DG58" i="5"/>
  <c r="DI58" i="5" s="1"/>
  <c r="DB58" i="5"/>
  <c r="CY58" i="5"/>
  <c r="CZ58" i="5" s="1"/>
  <c r="DN57" i="5"/>
  <c r="DP57" i="5" s="1"/>
  <c r="DG57" i="5"/>
  <c r="DI57" i="5" s="1"/>
  <c r="DB57" i="5"/>
  <c r="CY57" i="5"/>
  <c r="CZ57" i="5" s="1"/>
  <c r="DN56" i="5"/>
  <c r="DP56" i="5" s="1"/>
  <c r="DG56" i="5"/>
  <c r="DI56" i="5" s="1"/>
  <c r="DB56" i="5"/>
  <c r="CY56" i="5"/>
  <c r="CZ56" i="5" s="1"/>
  <c r="DN55" i="5"/>
  <c r="DP55" i="5" s="1"/>
  <c r="DG55" i="5"/>
  <c r="DB55" i="5"/>
  <c r="CY55" i="5"/>
  <c r="CQ68" i="5"/>
  <c r="CJ68" i="5"/>
  <c r="BZ68" i="5"/>
  <c r="BZ70" i="5" s="1"/>
  <c r="BY68" i="5"/>
  <c r="BY70" i="5" s="1"/>
  <c r="BX68" i="5"/>
  <c r="BX70" i="5" s="1"/>
  <c r="BW68" i="5"/>
  <c r="BW70" i="5" s="1"/>
  <c r="CP67" i="5"/>
  <c r="CR67" i="5" s="1"/>
  <c r="CI67" i="5"/>
  <c r="CK67" i="5" s="1"/>
  <c r="CD67" i="5"/>
  <c r="CA67" i="5"/>
  <c r="CB67" i="5" s="1"/>
  <c r="CP66" i="5"/>
  <c r="CR66" i="5" s="1"/>
  <c r="CI66" i="5"/>
  <c r="CK66" i="5" s="1"/>
  <c r="CD66" i="5"/>
  <c r="CA66" i="5"/>
  <c r="CB66" i="5" s="1"/>
  <c r="CP65" i="5"/>
  <c r="CR65" i="5" s="1"/>
  <c r="CI65" i="5"/>
  <c r="CK65" i="5" s="1"/>
  <c r="CD65" i="5"/>
  <c r="CA65" i="5"/>
  <c r="CB65" i="5" s="1"/>
  <c r="CP64" i="5"/>
  <c r="CR64" i="5" s="1"/>
  <c r="CI64" i="5"/>
  <c r="CK64" i="5" s="1"/>
  <c r="CD64" i="5"/>
  <c r="CA64" i="5"/>
  <c r="CB64" i="5" s="1"/>
  <c r="CP63" i="5"/>
  <c r="CR63" i="5" s="1"/>
  <c r="CI63" i="5"/>
  <c r="CK63" i="5" s="1"/>
  <c r="CD63" i="5"/>
  <c r="CA63" i="5"/>
  <c r="CB63" i="5" s="1"/>
  <c r="CP62" i="5"/>
  <c r="CR62" i="5" s="1"/>
  <c r="CI62" i="5"/>
  <c r="CK62" i="5" s="1"/>
  <c r="CD62" i="5"/>
  <c r="CA62" i="5"/>
  <c r="CB62" i="5" s="1"/>
  <c r="CP61" i="5"/>
  <c r="CR61" i="5" s="1"/>
  <c r="CI61" i="5"/>
  <c r="CK61" i="5" s="1"/>
  <c r="CD61" i="5"/>
  <c r="CA61" i="5"/>
  <c r="CB61" i="5" s="1"/>
  <c r="CP60" i="5"/>
  <c r="CR60" i="5" s="1"/>
  <c r="CI60" i="5"/>
  <c r="CK60" i="5" s="1"/>
  <c r="CD60" i="5"/>
  <c r="CA60" i="5"/>
  <c r="CB60" i="5" s="1"/>
  <c r="CP59" i="5"/>
  <c r="CR59" i="5" s="1"/>
  <c r="CI59" i="5"/>
  <c r="CK59" i="5" s="1"/>
  <c r="CD59" i="5"/>
  <c r="CA59" i="5"/>
  <c r="CB59" i="5" s="1"/>
  <c r="CP58" i="5"/>
  <c r="CR58" i="5" s="1"/>
  <c r="CI58" i="5"/>
  <c r="CK58" i="5" s="1"/>
  <c r="CD58" i="5"/>
  <c r="CA58" i="5"/>
  <c r="CB58" i="5" s="1"/>
  <c r="CP57" i="5"/>
  <c r="CR57" i="5" s="1"/>
  <c r="CI57" i="5"/>
  <c r="CK57" i="5" s="1"/>
  <c r="CD57" i="5"/>
  <c r="CA57" i="5"/>
  <c r="CB57" i="5" s="1"/>
  <c r="CP56" i="5"/>
  <c r="CR56" i="5" s="1"/>
  <c r="CI56" i="5"/>
  <c r="CK56" i="5" s="1"/>
  <c r="CD56" i="5"/>
  <c r="CA56" i="5"/>
  <c r="CB56" i="5" s="1"/>
  <c r="CP55" i="5"/>
  <c r="CR55" i="5" s="1"/>
  <c r="CI55" i="5"/>
  <c r="CK55" i="5" s="1"/>
  <c r="CD55" i="5"/>
  <c r="BS68" i="5"/>
  <c r="BL68" i="5"/>
  <c r="BB68" i="5"/>
  <c r="BB70" i="5" s="1"/>
  <c r="BA68" i="5"/>
  <c r="BA70" i="5" s="1"/>
  <c r="AZ68" i="5"/>
  <c r="AZ70" i="5" s="1"/>
  <c r="AY68" i="5"/>
  <c r="AY70" i="5" s="1"/>
  <c r="BR67" i="5"/>
  <c r="BT67" i="5" s="1"/>
  <c r="BK67" i="5"/>
  <c r="BM67" i="5" s="1"/>
  <c r="BF67" i="5"/>
  <c r="BC67" i="5"/>
  <c r="BD67" i="5" s="1"/>
  <c r="BR66" i="5"/>
  <c r="BT66" i="5" s="1"/>
  <c r="BK66" i="5"/>
  <c r="BM66" i="5" s="1"/>
  <c r="BF66" i="5"/>
  <c r="BC66" i="5"/>
  <c r="BD66" i="5" s="1"/>
  <c r="BR65" i="5"/>
  <c r="BT65" i="5" s="1"/>
  <c r="BK65" i="5"/>
  <c r="BM65" i="5" s="1"/>
  <c r="BF65" i="5"/>
  <c r="BC65" i="5"/>
  <c r="BD65" i="5" s="1"/>
  <c r="BR64" i="5"/>
  <c r="BT64" i="5" s="1"/>
  <c r="BK64" i="5"/>
  <c r="BM64" i="5" s="1"/>
  <c r="BF64" i="5"/>
  <c r="BC64" i="5"/>
  <c r="BD64" i="5" s="1"/>
  <c r="BR63" i="5"/>
  <c r="BT63" i="5" s="1"/>
  <c r="BK63" i="5"/>
  <c r="BM63" i="5" s="1"/>
  <c r="BF63" i="5"/>
  <c r="BC63" i="5"/>
  <c r="BD63" i="5" s="1"/>
  <c r="BR62" i="5"/>
  <c r="BT62" i="5" s="1"/>
  <c r="BK62" i="5"/>
  <c r="BM62" i="5" s="1"/>
  <c r="BF62" i="5"/>
  <c r="BC62" i="5"/>
  <c r="BD62" i="5" s="1"/>
  <c r="BR61" i="5"/>
  <c r="BT61" i="5" s="1"/>
  <c r="BK61" i="5"/>
  <c r="BM61" i="5" s="1"/>
  <c r="BF61" i="5"/>
  <c r="BC61" i="5"/>
  <c r="BD61" i="5" s="1"/>
  <c r="BR60" i="5"/>
  <c r="BT60" i="5" s="1"/>
  <c r="BK60" i="5"/>
  <c r="BM60" i="5" s="1"/>
  <c r="BF60" i="5"/>
  <c r="BC60" i="5"/>
  <c r="BD60" i="5" s="1"/>
  <c r="BR59" i="5"/>
  <c r="BT59" i="5" s="1"/>
  <c r="BK59" i="5"/>
  <c r="BM59" i="5" s="1"/>
  <c r="BF59" i="5"/>
  <c r="BC59" i="5"/>
  <c r="BD59" i="5" s="1"/>
  <c r="BR58" i="5"/>
  <c r="BT58" i="5" s="1"/>
  <c r="BK58" i="5"/>
  <c r="BM58" i="5" s="1"/>
  <c r="BF58" i="5"/>
  <c r="BC58" i="5"/>
  <c r="BD58" i="5" s="1"/>
  <c r="BR57" i="5"/>
  <c r="BT57" i="5" s="1"/>
  <c r="BK57" i="5"/>
  <c r="BM57" i="5" s="1"/>
  <c r="BF57" i="5"/>
  <c r="BC57" i="5"/>
  <c r="BD57" i="5" s="1"/>
  <c r="BR56" i="5"/>
  <c r="BT56" i="5" s="1"/>
  <c r="BK56" i="5"/>
  <c r="BM56" i="5" s="1"/>
  <c r="BF56" i="5"/>
  <c r="BC56" i="5"/>
  <c r="BD56" i="5" s="1"/>
  <c r="BR55" i="5"/>
  <c r="BM55" i="5"/>
  <c r="BK55" i="5"/>
  <c r="BF55" i="5"/>
  <c r="BC55" i="5"/>
  <c r="AU68" i="5"/>
  <c r="AN68" i="5"/>
  <c r="AD68" i="5"/>
  <c r="AD70" i="5" s="1"/>
  <c r="AC68" i="5"/>
  <c r="AC70" i="5" s="1"/>
  <c r="AB68" i="5"/>
  <c r="AA68" i="5"/>
  <c r="AA70" i="5" s="1"/>
  <c r="AT67" i="5"/>
  <c r="AV67" i="5" s="1"/>
  <c r="AM67" i="5"/>
  <c r="AO67" i="5" s="1"/>
  <c r="AH67" i="5"/>
  <c r="AE67" i="5"/>
  <c r="AF67" i="5" s="1"/>
  <c r="AT66" i="5"/>
  <c r="AV66" i="5" s="1"/>
  <c r="AM66" i="5"/>
  <c r="AO66" i="5" s="1"/>
  <c r="AH66" i="5"/>
  <c r="AE66" i="5"/>
  <c r="AF66" i="5" s="1"/>
  <c r="AT65" i="5"/>
  <c r="AV65" i="5" s="1"/>
  <c r="AM65" i="5"/>
  <c r="AO65" i="5" s="1"/>
  <c r="AH65" i="5"/>
  <c r="AE65" i="5"/>
  <c r="AF65" i="5" s="1"/>
  <c r="AT64" i="5"/>
  <c r="AV64" i="5" s="1"/>
  <c r="AM64" i="5"/>
  <c r="AO64" i="5" s="1"/>
  <c r="AH64" i="5"/>
  <c r="AE64" i="5"/>
  <c r="AF64" i="5" s="1"/>
  <c r="AV63" i="5"/>
  <c r="AT63" i="5"/>
  <c r="AM63" i="5"/>
  <c r="AO63" i="5" s="1"/>
  <c r="AH63" i="5"/>
  <c r="AF63" i="5"/>
  <c r="AE63" i="5"/>
  <c r="AT62" i="5"/>
  <c r="AV62" i="5" s="1"/>
  <c r="AM62" i="5"/>
  <c r="AO62" i="5" s="1"/>
  <c r="AH62" i="5"/>
  <c r="AE62" i="5"/>
  <c r="AF62" i="5" s="1"/>
  <c r="AT61" i="5"/>
  <c r="AV61" i="5" s="1"/>
  <c r="AM61" i="5"/>
  <c r="AO61" i="5" s="1"/>
  <c r="AH61" i="5"/>
  <c r="AE61" i="5"/>
  <c r="AF61" i="5" s="1"/>
  <c r="AT60" i="5"/>
  <c r="AV60" i="5" s="1"/>
  <c r="AM60" i="5"/>
  <c r="AO60" i="5" s="1"/>
  <c r="AH60" i="5"/>
  <c r="AE60" i="5"/>
  <c r="AF60" i="5" s="1"/>
  <c r="AT59" i="5"/>
  <c r="AV59" i="5" s="1"/>
  <c r="AM59" i="5"/>
  <c r="AO59" i="5" s="1"/>
  <c r="AH59" i="5"/>
  <c r="AE59" i="5"/>
  <c r="AF59" i="5" s="1"/>
  <c r="AT58" i="5"/>
  <c r="AV58" i="5" s="1"/>
  <c r="AM58" i="5"/>
  <c r="AO58" i="5" s="1"/>
  <c r="AH58" i="5"/>
  <c r="AE58" i="5"/>
  <c r="AF58" i="5" s="1"/>
  <c r="AT57" i="5"/>
  <c r="AV57" i="5" s="1"/>
  <c r="AM57" i="5"/>
  <c r="AO57" i="5" s="1"/>
  <c r="AH57" i="5"/>
  <c r="AE57" i="5"/>
  <c r="AF57" i="5" s="1"/>
  <c r="AT56" i="5"/>
  <c r="AV56" i="5" s="1"/>
  <c r="AM56" i="5"/>
  <c r="AO56" i="5" s="1"/>
  <c r="AH56" i="5"/>
  <c r="AE56" i="5"/>
  <c r="AT55" i="5"/>
  <c r="AV55" i="5" s="1"/>
  <c r="AM55" i="5"/>
  <c r="AO55" i="5" s="1"/>
  <c r="AH55" i="5"/>
  <c r="AE55" i="5"/>
  <c r="AF55" i="5" s="1"/>
  <c r="DG68" i="5" l="1"/>
  <c r="AB70" i="5"/>
  <c r="F57" i="9"/>
  <c r="DZ68" i="5"/>
  <c r="GT68" i="5"/>
  <c r="HO68" i="5"/>
  <c r="HO70" i="5" s="1"/>
  <c r="J29" i="6"/>
  <c r="AV68" i="5"/>
  <c r="BC68" i="5"/>
  <c r="BC70" i="5" s="1"/>
  <c r="BR68" i="5"/>
  <c r="CA68" i="5"/>
  <c r="CA70" i="5" s="1"/>
  <c r="DI55" i="5"/>
  <c r="DI68" i="5" s="1"/>
  <c r="EE68" i="5"/>
  <c r="FC68" i="5"/>
  <c r="GY68" i="5"/>
  <c r="HH68" i="5"/>
  <c r="AH68" i="5"/>
  <c r="BF68" i="5"/>
  <c r="BT55" i="5"/>
  <c r="BT68" i="5" s="1"/>
  <c r="CD68" i="5"/>
  <c r="CY68" i="5"/>
  <c r="CY70" i="5" s="1"/>
  <c r="EG55" i="5"/>
  <c r="EG68" i="5" s="1"/>
  <c r="FE55" i="5"/>
  <c r="FE68" i="5" s="1"/>
  <c r="EX68" i="5"/>
  <c r="FV68" i="5"/>
  <c r="HA55" i="5"/>
  <c r="IF68" i="5"/>
  <c r="AE68" i="5"/>
  <c r="AE70" i="5" s="1"/>
  <c r="AT68" i="5"/>
  <c r="BK68" i="5"/>
  <c r="CI68" i="5"/>
  <c r="DB68" i="5"/>
  <c r="DW68" i="5"/>
  <c r="DW70" i="5" s="1"/>
  <c r="EL68" i="5"/>
  <c r="EU68" i="5"/>
  <c r="EU70" i="5" s="1"/>
  <c r="FL68" i="5"/>
  <c r="FS68" i="5"/>
  <c r="FS70" i="5" s="1"/>
  <c r="GJ68" i="5"/>
  <c r="GQ68" i="5"/>
  <c r="GQ70" i="5" s="1"/>
  <c r="HF68" i="5"/>
  <c r="HR68" i="5"/>
  <c r="HY68" i="5"/>
  <c r="HP55" i="5"/>
  <c r="HP68" i="5" s="1"/>
  <c r="HP70" i="5" s="1"/>
  <c r="ID68" i="5"/>
  <c r="HW68" i="5"/>
  <c r="HA68" i="5"/>
  <c r="GR55" i="5"/>
  <c r="GR68" i="5" s="1"/>
  <c r="GR70" i="5" s="1"/>
  <c r="GC68" i="5"/>
  <c r="FT55" i="5"/>
  <c r="FT68" i="5" s="1"/>
  <c r="FT70" i="5" s="1"/>
  <c r="GH68" i="5"/>
  <c r="GA68" i="5"/>
  <c r="EV55" i="5"/>
  <c r="EV68" i="5" s="1"/>
  <c r="EV70" i="5" s="1"/>
  <c r="FJ68" i="5"/>
  <c r="EN68" i="5"/>
  <c r="DX55" i="5"/>
  <c r="DX68" i="5" s="1"/>
  <c r="DX70" i="5" s="1"/>
  <c r="DP68" i="5"/>
  <c r="CZ55" i="5"/>
  <c r="CZ68" i="5" s="1"/>
  <c r="CZ70" i="5" s="1"/>
  <c r="DN68" i="5"/>
  <c r="CK68" i="5"/>
  <c r="CR68" i="5"/>
  <c r="CB68" i="5"/>
  <c r="CB70" i="5" s="1"/>
  <c r="CP68" i="5"/>
  <c r="BM68" i="5"/>
  <c r="BD55" i="5"/>
  <c r="BD68" i="5" s="1"/>
  <c r="BD70" i="5" s="1"/>
  <c r="AO68" i="5"/>
  <c r="AF56" i="5"/>
  <c r="AF68" i="5" s="1"/>
  <c r="AF70" i="5" s="1"/>
  <c r="AM68" i="5"/>
  <c r="HQ5" i="5"/>
  <c r="S140" i="9" s="1"/>
  <c r="HK5" i="5"/>
  <c r="R140" i="9" s="1"/>
  <c r="GS5" i="5"/>
  <c r="S139" i="9" s="1"/>
  <c r="GM5" i="5"/>
  <c r="R139" i="9" s="1"/>
  <c r="FU5" i="5"/>
  <c r="S138" i="9" s="1"/>
  <c r="FO5" i="5"/>
  <c r="R138" i="9" s="1"/>
  <c r="EW5" i="5"/>
  <c r="S137" i="9" s="1"/>
  <c r="EQ5" i="5"/>
  <c r="R137" i="9" s="1"/>
  <c r="DY5" i="5"/>
  <c r="S136" i="9" s="1"/>
  <c r="DS5" i="5"/>
  <c r="R136" i="9" s="1"/>
  <c r="DA5" i="5"/>
  <c r="S135" i="9" s="1"/>
  <c r="CU5" i="5"/>
  <c r="R135" i="9" s="1"/>
  <c r="CC5" i="5"/>
  <c r="S134" i="9" s="1"/>
  <c r="BW5" i="5"/>
  <c r="R134" i="9" s="1"/>
  <c r="BE5" i="5"/>
  <c r="S133" i="9" s="1"/>
  <c r="AY5" i="5"/>
  <c r="R133" i="9" s="1"/>
  <c r="AG5" i="5"/>
  <c r="S132" i="9" s="1"/>
  <c r="AA5" i="5"/>
  <c r="R132" i="9" s="1"/>
  <c r="I5" i="5"/>
  <c r="S131" i="9" s="1"/>
  <c r="C5" i="5"/>
  <c r="HN3" i="5"/>
  <c r="GP3" i="5"/>
  <c r="FR3" i="5"/>
  <c r="ET3" i="5"/>
  <c r="DV3" i="5"/>
  <c r="CX3" i="5"/>
  <c r="BZ3" i="5"/>
  <c r="BB3" i="5"/>
  <c r="AD3" i="5"/>
  <c r="F3" i="5"/>
  <c r="HD70" i="5" l="1"/>
  <c r="D131" i="9"/>
  <c r="R131" i="9"/>
  <c r="GF70" i="5"/>
  <c r="D133" i="9"/>
  <c r="K133" i="9"/>
  <c r="E133" i="9"/>
  <c r="C133" i="9"/>
  <c r="N133" i="9"/>
  <c r="D135" i="9"/>
  <c r="K135" i="9"/>
  <c r="E135" i="9"/>
  <c r="C135" i="9"/>
  <c r="N135" i="9"/>
  <c r="D137" i="9"/>
  <c r="K137" i="9"/>
  <c r="E137" i="9"/>
  <c r="C137" i="9"/>
  <c r="N137" i="9"/>
  <c r="D139" i="9"/>
  <c r="K139" i="9"/>
  <c r="E139" i="9"/>
  <c r="C139" i="9"/>
  <c r="N139" i="9"/>
  <c r="IB70" i="5"/>
  <c r="AR70" i="5"/>
  <c r="O135" i="9"/>
  <c r="L135" i="9"/>
  <c r="O137" i="9"/>
  <c r="L137" i="9"/>
  <c r="O139" i="9"/>
  <c r="L139" i="9"/>
  <c r="DL70" i="5"/>
  <c r="FH70" i="5"/>
  <c r="CN70" i="5"/>
  <c r="EJ70" i="5"/>
  <c r="D134" i="9"/>
  <c r="N134" i="9"/>
  <c r="E134" i="9"/>
  <c r="K134" i="9"/>
  <c r="C134" i="9"/>
  <c r="D136" i="9"/>
  <c r="K136" i="9"/>
  <c r="E136" i="9"/>
  <c r="C136" i="9"/>
  <c r="N136" i="9"/>
  <c r="D138" i="9"/>
  <c r="N138" i="9"/>
  <c r="K138" i="9"/>
  <c r="E138" i="9"/>
  <c r="C138" i="9"/>
  <c r="D140" i="9"/>
  <c r="K140" i="9"/>
  <c r="E140" i="9"/>
  <c r="C140" i="9"/>
  <c r="N140" i="9"/>
  <c r="O134" i="9"/>
  <c r="L134" i="9"/>
  <c r="O136" i="9"/>
  <c r="L136" i="9"/>
  <c r="O138" i="9"/>
  <c r="L138" i="9"/>
  <c r="O140" i="9"/>
  <c r="L140" i="9"/>
  <c r="BP70" i="5"/>
  <c r="E131" i="9"/>
  <c r="C131" i="9"/>
  <c r="D132" i="9"/>
  <c r="E132" i="9"/>
  <c r="C132" i="9"/>
  <c r="BI38" i="4"/>
  <c r="BI7" i="4"/>
  <c r="AU38" i="4"/>
  <c r="AU7" i="4"/>
  <c r="AG38" i="4"/>
  <c r="AG7" i="4"/>
  <c r="S38" i="4"/>
  <c r="Y21" i="4"/>
  <c r="V21" i="4"/>
  <c r="Z21" i="4" s="1"/>
  <c r="S21" i="4"/>
  <c r="Y20" i="4"/>
  <c r="V20" i="4"/>
  <c r="Z20" i="4" s="1"/>
  <c r="S20" i="4"/>
  <c r="Y19" i="4"/>
  <c r="V19" i="4"/>
  <c r="S19" i="4"/>
  <c r="Y18" i="4"/>
  <c r="V18" i="4"/>
  <c r="Z18" i="4" s="1"/>
  <c r="S18" i="4"/>
  <c r="Y17" i="4"/>
  <c r="V17" i="4"/>
  <c r="Z17" i="4" s="1"/>
  <c r="S17" i="4"/>
  <c r="Y16" i="4"/>
  <c r="V16" i="4"/>
  <c r="V25" i="4" s="1"/>
  <c r="S16" i="4"/>
  <c r="S7" i="4"/>
  <c r="K56" i="4"/>
  <c r="E38" i="4"/>
  <c r="E7" i="4"/>
  <c r="Y25" i="4" l="1"/>
  <c r="Z19" i="4"/>
  <c r="Z16" i="4"/>
  <c r="Z25" i="4" s="1"/>
  <c r="L56" i="4"/>
  <c r="G11" i="6" s="1"/>
  <c r="I97" i="3"/>
  <c r="H97" i="3"/>
  <c r="I9" i="10" s="1"/>
  <c r="D96" i="3"/>
  <c r="D95" i="3"/>
  <c r="D94" i="3"/>
  <c r="D93" i="3"/>
  <c r="D92" i="3"/>
  <c r="D91" i="3"/>
  <c r="J45" i="3"/>
  <c r="J44" i="3"/>
  <c r="I80" i="3"/>
  <c r="D79" i="3"/>
  <c r="D78" i="3"/>
  <c r="D77" i="3"/>
  <c r="D76" i="3"/>
  <c r="D75" i="3"/>
  <c r="D74" i="3"/>
  <c r="D73" i="3"/>
  <c r="D72" i="3"/>
  <c r="H80" i="3"/>
  <c r="E28" i="8" s="1"/>
  <c r="F79" i="9" s="1"/>
  <c r="D66" i="3"/>
  <c r="D65" i="3"/>
  <c r="D64" i="3"/>
  <c r="D63" i="3"/>
  <c r="D62" i="3"/>
  <c r="D61" i="3"/>
  <c r="D60" i="3"/>
  <c r="D59" i="3"/>
  <c r="L9" i="10" l="1"/>
  <c r="L13" i="10" s="1"/>
  <c r="D97" i="3"/>
  <c r="D67" i="3"/>
  <c r="D80" i="3"/>
  <c r="J42" i="3"/>
  <c r="J36" i="3"/>
  <c r="J30" i="3"/>
  <c r="J22" i="3"/>
  <c r="J14" i="3"/>
  <c r="E22" i="10" l="1"/>
  <c r="D33" i="10"/>
  <c r="D81" i="3"/>
  <c r="Q40" i="3"/>
  <c r="R40" i="3" s="1"/>
  <c r="M40" i="3"/>
  <c r="K40" i="3"/>
  <c r="J40" i="3"/>
  <c r="I40" i="3"/>
  <c r="F40" i="3"/>
  <c r="L40" i="3" s="1"/>
  <c r="Q39" i="3"/>
  <c r="R39" i="3" s="1"/>
  <c r="M39" i="3"/>
  <c r="K39" i="3"/>
  <c r="J39" i="3"/>
  <c r="I39" i="3"/>
  <c r="F39" i="3"/>
  <c r="L39" i="3" s="1"/>
  <c r="Q38" i="3"/>
  <c r="R38" i="3" s="1"/>
  <c r="M38" i="3"/>
  <c r="K38" i="3"/>
  <c r="J38" i="3"/>
  <c r="I38" i="3"/>
  <c r="F38" i="3"/>
  <c r="L38" i="3" s="1"/>
  <c r="Q34" i="3"/>
  <c r="R34" i="3" s="1"/>
  <c r="M34" i="3"/>
  <c r="K34" i="3"/>
  <c r="J34" i="3"/>
  <c r="I34" i="3"/>
  <c r="F34" i="3"/>
  <c r="L34" i="3" s="1"/>
  <c r="Q33" i="3"/>
  <c r="R33" i="3" s="1"/>
  <c r="M33" i="3"/>
  <c r="K33" i="3"/>
  <c r="J33" i="3"/>
  <c r="I33" i="3"/>
  <c r="F33" i="3"/>
  <c r="L33" i="3" s="1"/>
  <c r="Q32" i="3"/>
  <c r="R32" i="3" s="1"/>
  <c r="M32" i="3"/>
  <c r="K32" i="3"/>
  <c r="J32" i="3"/>
  <c r="I32" i="3"/>
  <c r="F32" i="3"/>
  <c r="L32" i="3" s="1"/>
  <c r="Q28" i="3"/>
  <c r="R28" i="3" s="1"/>
  <c r="M28" i="3"/>
  <c r="K28" i="3"/>
  <c r="J28" i="3"/>
  <c r="I28" i="3"/>
  <c r="F28" i="3"/>
  <c r="L28" i="3" s="1"/>
  <c r="Q27" i="3"/>
  <c r="R27" i="3" s="1"/>
  <c r="M27" i="3"/>
  <c r="K27" i="3"/>
  <c r="J27" i="3"/>
  <c r="I27" i="3"/>
  <c r="F27" i="3"/>
  <c r="L27" i="3" s="1"/>
  <c r="Q26" i="3"/>
  <c r="R26" i="3" s="1"/>
  <c r="M26" i="3"/>
  <c r="K26" i="3"/>
  <c r="J26" i="3"/>
  <c r="I26" i="3"/>
  <c r="F26" i="3"/>
  <c r="L26" i="3" s="1"/>
  <c r="Q20" i="3"/>
  <c r="R20" i="3" s="1"/>
  <c r="M20" i="3"/>
  <c r="K20" i="3"/>
  <c r="J20" i="3"/>
  <c r="I20" i="3"/>
  <c r="F20" i="3"/>
  <c r="L20" i="3" s="1"/>
  <c r="Q19" i="3"/>
  <c r="R19" i="3" s="1"/>
  <c r="M19" i="3"/>
  <c r="K19" i="3"/>
  <c r="J19" i="3"/>
  <c r="I19" i="3"/>
  <c r="F19" i="3"/>
  <c r="L19" i="3" s="1"/>
  <c r="Q18" i="3"/>
  <c r="R18" i="3" s="1"/>
  <c r="M18" i="3"/>
  <c r="K18" i="3"/>
  <c r="J18" i="3"/>
  <c r="I18" i="3"/>
  <c r="F18" i="3"/>
  <c r="L18" i="3" s="1"/>
  <c r="Q17" i="3"/>
  <c r="R17" i="3" s="1"/>
  <c r="M17" i="3"/>
  <c r="K17" i="3"/>
  <c r="J17" i="3"/>
  <c r="I17" i="3"/>
  <c r="F17" i="3"/>
  <c r="L17" i="3" s="1"/>
  <c r="Q16" i="3"/>
  <c r="R16" i="3" s="1"/>
  <c r="M16" i="3"/>
  <c r="K16" i="3"/>
  <c r="J16" i="3"/>
  <c r="I16" i="3"/>
  <c r="F16" i="3"/>
  <c r="L16" i="3" s="1"/>
  <c r="Q12" i="3"/>
  <c r="R12" i="3" s="1"/>
  <c r="M12" i="3"/>
  <c r="K12" i="3"/>
  <c r="J12" i="3"/>
  <c r="I12" i="3"/>
  <c r="F12" i="3"/>
  <c r="L12" i="3" s="1"/>
  <c r="Q11" i="3"/>
  <c r="R11" i="3" s="1"/>
  <c r="M11" i="3"/>
  <c r="K11" i="3"/>
  <c r="J11" i="3"/>
  <c r="I11" i="3"/>
  <c r="F11" i="3"/>
  <c r="L11" i="3" s="1"/>
  <c r="Q10" i="3"/>
  <c r="R10" i="3" s="1"/>
  <c r="M10" i="3"/>
  <c r="K10" i="3"/>
  <c r="J10" i="3"/>
  <c r="I10" i="3"/>
  <c r="F10" i="3"/>
  <c r="L10" i="3" s="1"/>
  <c r="Q9" i="3"/>
  <c r="R9" i="3" s="1"/>
  <c r="M9" i="3"/>
  <c r="K9" i="3"/>
  <c r="J9" i="3"/>
  <c r="I9" i="3"/>
  <c r="F9" i="3"/>
  <c r="L9" i="3" s="1"/>
  <c r="K8" i="3"/>
  <c r="J8" i="3"/>
  <c r="I8" i="3"/>
  <c r="F8" i="3"/>
  <c r="L8" i="3" s="1"/>
  <c r="K29" i="3" l="1"/>
  <c r="I35" i="3"/>
  <c r="K41" i="3"/>
  <c r="R41" i="3"/>
  <c r="I21" i="3"/>
  <c r="D31" i="10"/>
  <c r="M29" i="3"/>
  <c r="L21" i="3"/>
  <c r="M21" i="3"/>
  <c r="I22" i="3" s="1"/>
  <c r="L35" i="3"/>
  <c r="J41" i="3"/>
  <c r="K35" i="3"/>
  <c r="I41" i="3"/>
  <c r="J21" i="3"/>
  <c r="I13" i="3"/>
  <c r="K21" i="3"/>
  <c r="I29" i="3"/>
  <c r="L29" i="3"/>
  <c r="J29" i="3"/>
  <c r="J35" i="3"/>
  <c r="M35" i="3"/>
  <c r="I36" i="3" s="1"/>
  <c r="L41" i="3"/>
  <c r="M41" i="3"/>
  <c r="K13" i="3"/>
  <c r="J13" i="3"/>
  <c r="L13" i="3"/>
  <c r="R35" i="3"/>
  <c r="R29" i="3"/>
  <c r="R21" i="3"/>
  <c r="M8" i="3"/>
  <c r="M13" i="3" s="1"/>
  <c r="Q8" i="3"/>
  <c r="R8" i="3" s="1"/>
  <c r="R13" i="3" s="1"/>
  <c r="D119" i="3"/>
  <c r="D115" i="3"/>
  <c r="D113" i="3"/>
  <c r="D111" i="3"/>
  <c r="D109" i="3"/>
  <c r="D107" i="3"/>
  <c r="D105" i="3"/>
  <c r="I43" i="3" l="1"/>
  <c r="I42" i="3"/>
  <c r="K43" i="3"/>
  <c r="I30" i="3"/>
  <c r="J43" i="3"/>
  <c r="L43" i="3"/>
  <c r="I45" i="3" s="1"/>
  <c r="C111" i="3" s="1"/>
  <c r="M43" i="3"/>
  <c r="I44" i="3" s="1"/>
  <c r="I14" i="3"/>
  <c r="R43" i="3"/>
  <c r="I31" i="2"/>
  <c r="I30" i="2"/>
  <c r="I29" i="2"/>
  <c r="I28" i="2"/>
  <c r="I26" i="2"/>
  <c r="I25" i="2"/>
  <c r="I24" i="2"/>
  <c r="I23" i="2"/>
  <c r="I22" i="2"/>
  <c r="I20" i="2"/>
  <c r="I19" i="2"/>
  <c r="I18" i="2"/>
  <c r="I17" i="2"/>
  <c r="I16" i="2"/>
  <c r="I15" i="2"/>
  <c r="I13" i="2"/>
  <c r="I96" i="9" l="1"/>
  <c r="C48" i="2" l="1"/>
  <c r="C97" i="3" l="1"/>
  <c r="F66" i="3"/>
  <c r="F65" i="3"/>
  <c r="F64" i="3"/>
  <c r="F63" i="3"/>
  <c r="F61" i="3"/>
  <c r="C67" i="3"/>
  <c r="C80" i="3"/>
  <c r="BT17" i="5"/>
  <c r="BT16" i="5"/>
  <c r="H93" i="9" l="1"/>
  <c r="M30" i="2"/>
  <c r="M29" i="2"/>
  <c r="M26" i="2"/>
  <c r="M23" i="2"/>
  <c r="M22" i="2"/>
  <c r="M18" i="2"/>
  <c r="M17" i="2"/>
  <c r="F13" i="2"/>
  <c r="K13" i="2" s="1"/>
  <c r="L13" i="2" s="1"/>
  <c r="F11" i="2"/>
  <c r="I11" i="2" s="1"/>
  <c r="K31" i="2"/>
  <c r="L31" i="2" s="1"/>
  <c r="K30" i="2"/>
  <c r="L30" i="2" s="1"/>
  <c r="K26" i="2"/>
  <c r="L26" i="2" s="1"/>
  <c r="K25" i="2"/>
  <c r="L25" i="2" s="1"/>
  <c r="K24" i="2"/>
  <c r="L24" i="2" s="1"/>
  <c r="K22" i="2"/>
  <c r="L22" i="2" s="1"/>
  <c r="K20" i="2"/>
  <c r="L20" i="2" s="1"/>
  <c r="K19" i="2"/>
  <c r="L19" i="2" s="1"/>
  <c r="K17" i="2"/>
  <c r="L17" i="2" s="1"/>
  <c r="K16" i="2"/>
  <c r="L16" i="2" s="1"/>
  <c r="ID70" i="5"/>
  <c r="HF70" i="5"/>
  <c r="GH70" i="5"/>
  <c r="FJ70" i="5"/>
  <c r="EL70" i="5"/>
  <c r="DN70" i="5"/>
  <c r="CP70" i="5"/>
  <c r="BR70" i="5"/>
  <c r="AT70" i="5"/>
  <c r="HY30" i="5"/>
  <c r="HA30" i="5"/>
  <c r="GC30" i="5"/>
  <c r="FE30" i="5"/>
  <c r="EG30" i="5"/>
  <c r="DI30" i="5"/>
  <c r="CK30" i="5"/>
  <c r="BM30" i="5"/>
  <c r="AQ38" i="5"/>
  <c r="AO30" i="5"/>
  <c r="S38" i="5"/>
  <c r="Q30" i="5"/>
  <c r="C24" i="4"/>
  <c r="G67" i="3"/>
  <c r="M54" i="2"/>
  <c r="J54" i="2"/>
  <c r="G54" i="2"/>
  <c r="C54" i="2"/>
  <c r="J46" i="2"/>
  <c r="J44" i="2"/>
  <c r="J42" i="2"/>
  <c r="C46" i="2"/>
  <c r="C44" i="2"/>
  <c r="C42" i="2"/>
  <c r="H16" i="4"/>
  <c r="K16" i="4"/>
  <c r="H17" i="4"/>
  <c r="K17" i="4"/>
  <c r="H18" i="4"/>
  <c r="K18" i="4"/>
  <c r="H19" i="4"/>
  <c r="L19" i="4" s="1"/>
  <c r="K19" i="4"/>
  <c r="H20" i="4"/>
  <c r="K20" i="4"/>
  <c r="H21" i="4"/>
  <c r="K21" i="4"/>
  <c r="L21" i="4" s="1"/>
  <c r="P28" i="5"/>
  <c r="H10" i="6" s="1"/>
  <c r="O14" i="5"/>
  <c r="Q14" i="5" s="1"/>
  <c r="O15" i="5"/>
  <c r="Q15" i="5" s="1"/>
  <c r="O16" i="5"/>
  <c r="Q16" i="5" s="1"/>
  <c r="O17" i="5"/>
  <c r="Q17" i="5" s="1"/>
  <c r="O18" i="5"/>
  <c r="Q18" i="5" s="1"/>
  <c r="O19" i="5"/>
  <c r="Q19" i="5" s="1"/>
  <c r="O20" i="5"/>
  <c r="Q20" i="5" s="1"/>
  <c r="O21" i="5"/>
  <c r="Q21" i="5" s="1"/>
  <c r="O23" i="5"/>
  <c r="Q23" i="5" s="1"/>
  <c r="O24" i="5"/>
  <c r="Q24" i="5" s="1"/>
  <c r="O25" i="5"/>
  <c r="Q25" i="5" s="1"/>
  <c r="O26" i="5"/>
  <c r="Q26" i="5" s="1"/>
  <c r="W28" i="5"/>
  <c r="K10" i="6" s="1"/>
  <c r="V14" i="5"/>
  <c r="X14" i="5" s="1"/>
  <c r="V15" i="5"/>
  <c r="X15" i="5" s="1"/>
  <c r="V16" i="5"/>
  <c r="X16" i="5" s="1"/>
  <c r="V17" i="5"/>
  <c r="X17" i="5" s="1"/>
  <c r="V18" i="5"/>
  <c r="X18" i="5" s="1"/>
  <c r="V19" i="5"/>
  <c r="X19" i="5" s="1"/>
  <c r="V20" i="5"/>
  <c r="X20" i="5" s="1"/>
  <c r="V21" i="5"/>
  <c r="X21" i="5" s="1"/>
  <c r="V23" i="5"/>
  <c r="X23" i="5" s="1"/>
  <c r="V24" i="5"/>
  <c r="X24" i="5" s="1"/>
  <c r="V25" i="5"/>
  <c r="X25" i="5" s="1"/>
  <c r="V26" i="5"/>
  <c r="X26" i="5" s="1"/>
  <c r="AN28" i="5"/>
  <c r="H11" i="6" s="1"/>
  <c r="AM14" i="5"/>
  <c r="AO14" i="5" s="1"/>
  <c r="AM15" i="5"/>
  <c r="AO15" i="5" s="1"/>
  <c r="AM16" i="5"/>
  <c r="AO16" i="5" s="1"/>
  <c r="AM17" i="5"/>
  <c r="AO17" i="5" s="1"/>
  <c r="AM18" i="5"/>
  <c r="AO18" i="5" s="1"/>
  <c r="AM19" i="5"/>
  <c r="AO19" i="5" s="1"/>
  <c r="AM20" i="5"/>
  <c r="AO20" i="5" s="1"/>
  <c r="AM21" i="5"/>
  <c r="AO21" i="5" s="1"/>
  <c r="AM23" i="5"/>
  <c r="AO23" i="5" s="1"/>
  <c r="AM24" i="5"/>
  <c r="AO24" i="5" s="1"/>
  <c r="AM25" i="5"/>
  <c r="AO25" i="5" s="1"/>
  <c r="AM26" i="5"/>
  <c r="AO26" i="5" s="1"/>
  <c r="AU28" i="5"/>
  <c r="K11" i="6" s="1"/>
  <c r="AT14" i="5"/>
  <c r="AV14" i="5" s="1"/>
  <c r="AT15" i="5"/>
  <c r="AV15" i="5" s="1"/>
  <c r="AT16" i="5"/>
  <c r="AV16" i="5" s="1"/>
  <c r="AT17" i="5"/>
  <c r="AV17" i="5" s="1"/>
  <c r="AT18" i="5"/>
  <c r="AV18" i="5" s="1"/>
  <c r="AT19" i="5"/>
  <c r="AV19" i="5" s="1"/>
  <c r="AT20" i="5"/>
  <c r="AV20" i="5" s="1"/>
  <c r="AT21" i="5"/>
  <c r="AV21" i="5" s="1"/>
  <c r="AT23" i="5"/>
  <c r="AV23" i="5" s="1"/>
  <c r="AT24" i="5"/>
  <c r="AV24" i="5" s="1"/>
  <c r="AT25" i="5"/>
  <c r="AV25" i="5" s="1"/>
  <c r="AT26" i="5"/>
  <c r="AV26" i="5" s="1"/>
  <c r="BL28" i="5"/>
  <c r="H12" i="6" s="1"/>
  <c r="BK14" i="5"/>
  <c r="BM14" i="5" s="1"/>
  <c r="BK15" i="5"/>
  <c r="BM15" i="5" s="1"/>
  <c r="BK16" i="5"/>
  <c r="BM16" i="5" s="1"/>
  <c r="BK17" i="5"/>
  <c r="BM17" i="5" s="1"/>
  <c r="BK18" i="5"/>
  <c r="BM18" i="5" s="1"/>
  <c r="BK19" i="5"/>
  <c r="BM19" i="5" s="1"/>
  <c r="BK20" i="5"/>
  <c r="BM20" i="5" s="1"/>
  <c r="BK21" i="5"/>
  <c r="BM21" i="5" s="1"/>
  <c r="BK23" i="5"/>
  <c r="BM23" i="5" s="1"/>
  <c r="BK24" i="5"/>
  <c r="BM24" i="5" s="1"/>
  <c r="BK25" i="5"/>
  <c r="BM25" i="5" s="1"/>
  <c r="BK26" i="5"/>
  <c r="BM26" i="5" s="1"/>
  <c r="BS28" i="5"/>
  <c r="K12" i="6" s="1"/>
  <c r="BR14" i="5"/>
  <c r="BR15" i="5"/>
  <c r="BT15" i="5" s="1"/>
  <c r="BR18" i="5"/>
  <c r="BT18" i="5" s="1"/>
  <c r="BR19" i="5"/>
  <c r="BT19" i="5" s="1"/>
  <c r="BR20" i="5"/>
  <c r="BT20" i="5" s="1"/>
  <c r="BR21" i="5"/>
  <c r="BT21" i="5" s="1"/>
  <c r="BR23" i="5"/>
  <c r="BT23" i="5" s="1"/>
  <c r="BR24" i="5"/>
  <c r="BT24" i="5" s="1"/>
  <c r="BR25" i="5"/>
  <c r="BT25" i="5" s="1"/>
  <c r="BR26" i="5"/>
  <c r="BT26" i="5" s="1"/>
  <c r="CJ28" i="5"/>
  <c r="H13" i="6" s="1"/>
  <c r="CI14" i="5"/>
  <c r="CK14" i="5" s="1"/>
  <c r="CI15" i="5"/>
  <c r="CK15" i="5" s="1"/>
  <c r="CI16" i="5"/>
  <c r="CK16" i="5" s="1"/>
  <c r="CI17" i="5"/>
  <c r="CK17" i="5" s="1"/>
  <c r="CI18" i="5"/>
  <c r="CK18" i="5" s="1"/>
  <c r="CI19" i="5"/>
  <c r="CK19" i="5" s="1"/>
  <c r="CI20" i="5"/>
  <c r="CK20" i="5" s="1"/>
  <c r="CI21" i="5"/>
  <c r="CK21" i="5" s="1"/>
  <c r="CI23" i="5"/>
  <c r="CK23" i="5" s="1"/>
  <c r="CI24" i="5"/>
  <c r="CK24" i="5" s="1"/>
  <c r="CI25" i="5"/>
  <c r="CK25" i="5" s="1"/>
  <c r="CI26" i="5"/>
  <c r="CK26" i="5" s="1"/>
  <c r="CQ28" i="5"/>
  <c r="K13" i="6" s="1"/>
  <c r="CP14" i="5"/>
  <c r="CR14" i="5" s="1"/>
  <c r="CP15" i="5"/>
  <c r="CR15" i="5" s="1"/>
  <c r="CP16" i="5"/>
  <c r="CR16" i="5" s="1"/>
  <c r="CP17" i="5"/>
  <c r="CR17" i="5" s="1"/>
  <c r="CP18" i="5"/>
  <c r="CR18" i="5" s="1"/>
  <c r="CP19" i="5"/>
  <c r="CR19" i="5" s="1"/>
  <c r="CP20" i="5"/>
  <c r="CR20" i="5" s="1"/>
  <c r="CP21" i="5"/>
  <c r="CR21" i="5" s="1"/>
  <c r="CP23" i="5"/>
  <c r="CR23" i="5" s="1"/>
  <c r="CP24" i="5"/>
  <c r="CR24" i="5" s="1"/>
  <c r="CP25" i="5"/>
  <c r="CR25" i="5" s="1"/>
  <c r="CP26" i="5"/>
  <c r="CR26" i="5" s="1"/>
  <c r="DH28" i="5"/>
  <c r="H14" i="6" s="1"/>
  <c r="DG14" i="5"/>
  <c r="DI14" i="5" s="1"/>
  <c r="DG15" i="5"/>
  <c r="DI15" i="5" s="1"/>
  <c r="DG16" i="5"/>
  <c r="DI16" i="5" s="1"/>
  <c r="DG17" i="5"/>
  <c r="DI17" i="5" s="1"/>
  <c r="DG18" i="5"/>
  <c r="DI18" i="5" s="1"/>
  <c r="DG19" i="5"/>
  <c r="DI19" i="5" s="1"/>
  <c r="DG20" i="5"/>
  <c r="DI20" i="5" s="1"/>
  <c r="DG21" i="5"/>
  <c r="DI21" i="5" s="1"/>
  <c r="DG23" i="5"/>
  <c r="DI23" i="5" s="1"/>
  <c r="DG24" i="5"/>
  <c r="DI24" i="5" s="1"/>
  <c r="DG25" i="5"/>
  <c r="DI25" i="5" s="1"/>
  <c r="DG26" i="5"/>
  <c r="DI26" i="5" s="1"/>
  <c r="DO28" i="5"/>
  <c r="K14" i="6" s="1"/>
  <c r="DN14" i="5"/>
  <c r="DP14" i="5" s="1"/>
  <c r="DN15" i="5"/>
  <c r="DP15" i="5" s="1"/>
  <c r="DN16" i="5"/>
  <c r="DP16" i="5" s="1"/>
  <c r="DN17" i="5"/>
  <c r="DP17" i="5" s="1"/>
  <c r="DN18" i="5"/>
  <c r="DP18" i="5" s="1"/>
  <c r="DN19" i="5"/>
  <c r="DP19" i="5" s="1"/>
  <c r="DN20" i="5"/>
  <c r="DP20" i="5" s="1"/>
  <c r="DN21" i="5"/>
  <c r="DP21" i="5" s="1"/>
  <c r="DN23" i="5"/>
  <c r="DP23" i="5" s="1"/>
  <c r="DN24" i="5"/>
  <c r="DP24" i="5" s="1"/>
  <c r="DN25" i="5"/>
  <c r="DP25" i="5" s="1"/>
  <c r="DN26" i="5"/>
  <c r="DP26" i="5" s="1"/>
  <c r="EF28" i="5"/>
  <c r="H15" i="6" s="1"/>
  <c r="EE14" i="5"/>
  <c r="EG14" i="5" s="1"/>
  <c r="EE15" i="5"/>
  <c r="EG15" i="5" s="1"/>
  <c r="EE16" i="5"/>
  <c r="EG16" i="5" s="1"/>
  <c r="EE17" i="5"/>
  <c r="EG17" i="5" s="1"/>
  <c r="EE18" i="5"/>
  <c r="EG18" i="5" s="1"/>
  <c r="EE19" i="5"/>
  <c r="EG19" i="5" s="1"/>
  <c r="EE20" i="5"/>
  <c r="EG20" i="5" s="1"/>
  <c r="EE21" i="5"/>
  <c r="EG21" i="5" s="1"/>
  <c r="EE23" i="5"/>
  <c r="EG23" i="5" s="1"/>
  <c r="EE24" i="5"/>
  <c r="EG24" i="5" s="1"/>
  <c r="EE25" i="5"/>
  <c r="EG25" i="5" s="1"/>
  <c r="EE26" i="5"/>
  <c r="EG26" i="5" s="1"/>
  <c r="EM28" i="5"/>
  <c r="K15" i="6" s="1"/>
  <c r="EL14" i="5"/>
  <c r="EL15" i="5"/>
  <c r="EN15" i="5" s="1"/>
  <c r="EL16" i="5"/>
  <c r="EN16" i="5" s="1"/>
  <c r="EL17" i="5"/>
  <c r="EN17" i="5" s="1"/>
  <c r="EL18" i="5"/>
  <c r="EN18" i="5" s="1"/>
  <c r="EL19" i="5"/>
  <c r="EN19" i="5" s="1"/>
  <c r="EL20" i="5"/>
  <c r="EN20" i="5" s="1"/>
  <c r="EL21" i="5"/>
  <c r="EN21" i="5" s="1"/>
  <c r="EL23" i="5"/>
  <c r="EN23" i="5" s="1"/>
  <c r="EL24" i="5"/>
  <c r="EN24" i="5" s="1"/>
  <c r="EL25" i="5"/>
  <c r="EN25" i="5" s="1"/>
  <c r="EL26" i="5"/>
  <c r="EN26" i="5" s="1"/>
  <c r="FD28" i="5"/>
  <c r="H16" i="6" s="1"/>
  <c r="FC14" i="5"/>
  <c r="FE14" i="5" s="1"/>
  <c r="FC15" i="5"/>
  <c r="FE15" i="5" s="1"/>
  <c r="FC16" i="5"/>
  <c r="FE16" i="5" s="1"/>
  <c r="FC17" i="5"/>
  <c r="FE17" i="5" s="1"/>
  <c r="FC18" i="5"/>
  <c r="FE18" i="5" s="1"/>
  <c r="FC19" i="5"/>
  <c r="FE19" i="5" s="1"/>
  <c r="FC20" i="5"/>
  <c r="FE20" i="5" s="1"/>
  <c r="FC21" i="5"/>
  <c r="FE21" i="5" s="1"/>
  <c r="FC23" i="5"/>
  <c r="FE23" i="5" s="1"/>
  <c r="FC24" i="5"/>
  <c r="FE24" i="5" s="1"/>
  <c r="FC25" i="5"/>
  <c r="FE25" i="5" s="1"/>
  <c r="FC26" i="5"/>
  <c r="FE26" i="5" s="1"/>
  <c r="FK28" i="5"/>
  <c r="K16" i="6" s="1"/>
  <c r="FJ14" i="5"/>
  <c r="FL14" i="5" s="1"/>
  <c r="FJ15" i="5"/>
  <c r="FL15" i="5" s="1"/>
  <c r="FJ16" i="5"/>
  <c r="FL16" i="5" s="1"/>
  <c r="FJ17" i="5"/>
  <c r="FL17" i="5" s="1"/>
  <c r="FJ18" i="5"/>
  <c r="FL18" i="5" s="1"/>
  <c r="FJ19" i="5"/>
  <c r="FL19" i="5" s="1"/>
  <c r="FJ20" i="5"/>
  <c r="FL20" i="5" s="1"/>
  <c r="FJ21" i="5"/>
  <c r="FL21" i="5" s="1"/>
  <c r="FJ23" i="5"/>
  <c r="FL23" i="5" s="1"/>
  <c r="FJ24" i="5"/>
  <c r="FL24" i="5" s="1"/>
  <c r="FJ25" i="5"/>
  <c r="FL25" i="5" s="1"/>
  <c r="FJ26" i="5"/>
  <c r="FL26" i="5" s="1"/>
  <c r="GB28" i="5"/>
  <c r="H17" i="6" s="1"/>
  <c r="GA14" i="5"/>
  <c r="GC14" i="5" s="1"/>
  <c r="GA15" i="5"/>
  <c r="GC15" i="5" s="1"/>
  <c r="GA16" i="5"/>
  <c r="GC16" i="5" s="1"/>
  <c r="GA17" i="5"/>
  <c r="GC17" i="5" s="1"/>
  <c r="GA18" i="5"/>
  <c r="GC18" i="5" s="1"/>
  <c r="GA19" i="5"/>
  <c r="GC19" i="5" s="1"/>
  <c r="GA20" i="5"/>
  <c r="GC20" i="5" s="1"/>
  <c r="GA21" i="5"/>
  <c r="GC21" i="5" s="1"/>
  <c r="GA23" i="5"/>
  <c r="GC23" i="5" s="1"/>
  <c r="GA24" i="5"/>
  <c r="GC24" i="5" s="1"/>
  <c r="GA25" i="5"/>
  <c r="GC25" i="5" s="1"/>
  <c r="GA26" i="5"/>
  <c r="GC26" i="5" s="1"/>
  <c r="GI28" i="5"/>
  <c r="K17" i="6" s="1"/>
  <c r="GH14" i="5"/>
  <c r="GJ14" i="5" s="1"/>
  <c r="GH15" i="5"/>
  <c r="GJ15" i="5" s="1"/>
  <c r="GH16" i="5"/>
  <c r="GJ16" i="5" s="1"/>
  <c r="GH17" i="5"/>
  <c r="GJ17" i="5" s="1"/>
  <c r="GH18" i="5"/>
  <c r="GJ18" i="5" s="1"/>
  <c r="GH19" i="5"/>
  <c r="GJ19" i="5" s="1"/>
  <c r="GH20" i="5"/>
  <c r="GJ20" i="5" s="1"/>
  <c r="GH21" i="5"/>
  <c r="GJ21" i="5" s="1"/>
  <c r="GH23" i="5"/>
  <c r="GJ23" i="5" s="1"/>
  <c r="GH24" i="5"/>
  <c r="GJ24" i="5" s="1"/>
  <c r="GH25" i="5"/>
  <c r="GJ25" i="5" s="1"/>
  <c r="GH26" i="5"/>
  <c r="GJ26" i="5" s="1"/>
  <c r="GZ28" i="5"/>
  <c r="H18" i="6" s="1"/>
  <c r="GY14" i="5"/>
  <c r="HA14" i="5" s="1"/>
  <c r="GY15" i="5"/>
  <c r="HA15" i="5" s="1"/>
  <c r="GY16" i="5"/>
  <c r="HA16" i="5" s="1"/>
  <c r="GY17" i="5"/>
  <c r="HA17" i="5" s="1"/>
  <c r="GY18" i="5"/>
  <c r="HA18" i="5" s="1"/>
  <c r="GY19" i="5"/>
  <c r="HA19" i="5" s="1"/>
  <c r="GY20" i="5"/>
  <c r="HA20" i="5" s="1"/>
  <c r="GY21" i="5"/>
  <c r="HA21" i="5" s="1"/>
  <c r="GY23" i="5"/>
  <c r="HA23" i="5" s="1"/>
  <c r="GY24" i="5"/>
  <c r="HA24" i="5" s="1"/>
  <c r="GY25" i="5"/>
  <c r="HA25" i="5" s="1"/>
  <c r="GY26" i="5"/>
  <c r="HA26" i="5" s="1"/>
  <c r="HG28" i="5"/>
  <c r="K18" i="6" s="1"/>
  <c r="HF14" i="5"/>
  <c r="HH14" i="5" s="1"/>
  <c r="HF15" i="5"/>
  <c r="HH15" i="5" s="1"/>
  <c r="HF16" i="5"/>
  <c r="HH16" i="5" s="1"/>
  <c r="HF17" i="5"/>
  <c r="HH17" i="5" s="1"/>
  <c r="HF18" i="5"/>
  <c r="HH18" i="5" s="1"/>
  <c r="HF19" i="5"/>
  <c r="HH19" i="5" s="1"/>
  <c r="HF20" i="5"/>
  <c r="HH20" i="5" s="1"/>
  <c r="HF21" i="5"/>
  <c r="HH21" i="5" s="1"/>
  <c r="HF23" i="5"/>
  <c r="HH23" i="5" s="1"/>
  <c r="HF24" i="5"/>
  <c r="HH24" i="5" s="1"/>
  <c r="HF25" i="5"/>
  <c r="HH25" i="5" s="1"/>
  <c r="HF26" i="5"/>
  <c r="HH26" i="5" s="1"/>
  <c r="HX28" i="5"/>
  <c r="H19" i="6" s="1"/>
  <c r="HW14" i="5"/>
  <c r="HY14" i="5" s="1"/>
  <c r="HW15" i="5"/>
  <c r="HY15" i="5" s="1"/>
  <c r="HW16" i="5"/>
  <c r="HY16" i="5" s="1"/>
  <c r="HW17" i="5"/>
  <c r="HY17" i="5" s="1"/>
  <c r="HW18" i="5"/>
  <c r="HY18" i="5" s="1"/>
  <c r="HW19" i="5"/>
  <c r="HY19" i="5" s="1"/>
  <c r="HW20" i="5"/>
  <c r="HY20" i="5" s="1"/>
  <c r="HW21" i="5"/>
  <c r="HY21" i="5" s="1"/>
  <c r="HW23" i="5"/>
  <c r="HY23" i="5" s="1"/>
  <c r="HW24" i="5"/>
  <c r="HY24" i="5" s="1"/>
  <c r="HW25" i="5"/>
  <c r="HY25" i="5" s="1"/>
  <c r="HW26" i="5"/>
  <c r="HY26" i="5" s="1"/>
  <c r="IE28" i="5"/>
  <c r="K19" i="6" s="1"/>
  <c r="ID14" i="5"/>
  <c r="IF14" i="5" s="1"/>
  <c r="ID15" i="5"/>
  <c r="IF15" i="5" s="1"/>
  <c r="ID16" i="5"/>
  <c r="IF16" i="5" s="1"/>
  <c r="ID17" i="5"/>
  <c r="IF17" i="5" s="1"/>
  <c r="ID18" i="5"/>
  <c r="IF18" i="5" s="1"/>
  <c r="ID19" i="5"/>
  <c r="IF19" i="5" s="1"/>
  <c r="ID20" i="5"/>
  <c r="IF20" i="5" s="1"/>
  <c r="ID21" i="5"/>
  <c r="IF21" i="5" s="1"/>
  <c r="ID23" i="5"/>
  <c r="IF23" i="5" s="1"/>
  <c r="ID24" i="5"/>
  <c r="IF24" i="5" s="1"/>
  <c r="ID25" i="5"/>
  <c r="IF25" i="5" s="1"/>
  <c r="ID26" i="5"/>
  <c r="IF26" i="5" s="1"/>
  <c r="O56" i="5"/>
  <c r="Q56" i="5" s="1"/>
  <c r="O57" i="5"/>
  <c r="Q57" i="5" s="1"/>
  <c r="O58" i="5"/>
  <c r="Q58" i="5" s="1"/>
  <c r="O59" i="5"/>
  <c r="Q59" i="5" s="1"/>
  <c r="O60" i="5"/>
  <c r="Q60" i="5" s="1"/>
  <c r="O61" i="5"/>
  <c r="Q61" i="5" s="1"/>
  <c r="O62" i="5"/>
  <c r="Q62" i="5" s="1"/>
  <c r="O63" i="5"/>
  <c r="Q63" i="5" s="1"/>
  <c r="O64" i="5"/>
  <c r="Q64" i="5" s="1"/>
  <c r="O65" i="5"/>
  <c r="Q65" i="5" s="1"/>
  <c r="O66" i="5"/>
  <c r="Q66" i="5" s="1"/>
  <c r="O55" i="5"/>
  <c r="Q55" i="5" s="1"/>
  <c r="O67" i="5"/>
  <c r="Q67" i="5" s="1"/>
  <c r="I15" i="7"/>
  <c r="I16" i="7"/>
  <c r="I17" i="7"/>
  <c r="I18" i="7"/>
  <c r="I19" i="7"/>
  <c r="V55" i="5"/>
  <c r="X55" i="5" s="1"/>
  <c r="V56" i="5"/>
  <c r="X56" i="5" s="1"/>
  <c r="V57" i="5"/>
  <c r="X57" i="5" s="1"/>
  <c r="V58" i="5"/>
  <c r="X58" i="5" s="1"/>
  <c r="V59" i="5"/>
  <c r="X59" i="5" s="1"/>
  <c r="V60" i="5"/>
  <c r="X60" i="5" s="1"/>
  <c r="V61" i="5"/>
  <c r="X61" i="5" s="1"/>
  <c r="V62" i="5"/>
  <c r="X62" i="5" s="1"/>
  <c r="V63" i="5"/>
  <c r="X63" i="5" s="1"/>
  <c r="V64" i="5"/>
  <c r="X64" i="5" s="1"/>
  <c r="V65" i="5"/>
  <c r="X65" i="5" s="1"/>
  <c r="V66" i="5"/>
  <c r="X66" i="5" s="1"/>
  <c r="V67" i="5"/>
  <c r="X67" i="5" s="1"/>
  <c r="S10" i="6"/>
  <c r="S11" i="6"/>
  <c r="S12" i="6"/>
  <c r="S13" i="6"/>
  <c r="S14" i="6"/>
  <c r="S15" i="6"/>
  <c r="S16" i="6"/>
  <c r="S17" i="6"/>
  <c r="S18" i="6"/>
  <c r="S19" i="6"/>
  <c r="F12" i="2"/>
  <c r="G12" i="2" s="1"/>
  <c r="F14" i="2"/>
  <c r="I14" i="2" s="1"/>
  <c r="M14" i="2" s="1"/>
  <c r="F15" i="2"/>
  <c r="K15" i="2"/>
  <c r="L15" i="2" s="1"/>
  <c r="K18" i="2"/>
  <c r="L18" i="2" s="1"/>
  <c r="F22" i="2"/>
  <c r="F23" i="2"/>
  <c r="K23" i="2"/>
  <c r="L23" i="2" s="1"/>
  <c r="K29" i="2"/>
  <c r="L29" i="2" s="1"/>
  <c r="J14" i="5"/>
  <c r="J15" i="5"/>
  <c r="J16" i="5"/>
  <c r="J17" i="5"/>
  <c r="J18" i="5"/>
  <c r="J19" i="5"/>
  <c r="J20" i="5"/>
  <c r="J21" i="5"/>
  <c r="J23" i="5"/>
  <c r="J24" i="5"/>
  <c r="J25" i="5"/>
  <c r="J26" i="5"/>
  <c r="AH14" i="5"/>
  <c r="AH15" i="5"/>
  <c r="AH16" i="5"/>
  <c r="AH17" i="5"/>
  <c r="AH18" i="5"/>
  <c r="AH19" i="5"/>
  <c r="AH20" i="5"/>
  <c r="AH21" i="5"/>
  <c r="AH23" i="5"/>
  <c r="AH24" i="5"/>
  <c r="AH25" i="5"/>
  <c r="AH26" i="5"/>
  <c r="BF14" i="5"/>
  <c r="BF15" i="5"/>
  <c r="BF16" i="5"/>
  <c r="BF17" i="5"/>
  <c r="BF18" i="5"/>
  <c r="BF19" i="5"/>
  <c r="BF20" i="5"/>
  <c r="BF21" i="5"/>
  <c r="BF23" i="5"/>
  <c r="BF24" i="5"/>
  <c r="BF25" i="5"/>
  <c r="BF26" i="5"/>
  <c r="CD14" i="5"/>
  <c r="CD15" i="5"/>
  <c r="CD16" i="5"/>
  <c r="CD17" i="5"/>
  <c r="CD18" i="5"/>
  <c r="CD19" i="5"/>
  <c r="CD20" i="5"/>
  <c r="CD21" i="5"/>
  <c r="CD23" i="5"/>
  <c r="CD24" i="5"/>
  <c r="CD25" i="5"/>
  <c r="CD26" i="5"/>
  <c r="DB14" i="5"/>
  <c r="DB15" i="5"/>
  <c r="DB16" i="5"/>
  <c r="DB17" i="5"/>
  <c r="DB18" i="5"/>
  <c r="DB19" i="5"/>
  <c r="DB20" i="5"/>
  <c r="DB21" i="5"/>
  <c r="DB23" i="5"/>
  <c r="DB24" i="5"/>
  <c r="DB25" i="5"/>
  <c r="DB26" i="5"/>
  <c r="DZ14" i="5"/>
  <c r="DZ15" i="5"/>
  <c r="DZ16" i="5"/>
  <c r="DZ17" i="5"/>
  <c r="DZ18" i="5"/>
  <c r="DZ19" i="5"/>
  <c r="DZ20" i="5"/>
  <c r="DZ21" i="5"/>
  <c r="DZ23" i="5"/>
  <c r="DZ24" i="5"/>
  <c r="DZ25" i="5"/>
  <c r="DZ26" i="5"/>
  <c r="EX14" i="5"/>
  <c r="EX15" i="5"/>
  <c r="EX16" i="5"/>
  <c r="EX17" i="5"/>
  <c r="EX18" i="5"/>
  <c r="EX19" i="5"/>
  <c r="EX20" i="5"/>
  <c r="EX21" i="5"/>
  <c r="EX23" i="5"/>
  <c r="EX24" i="5"/>
  <c r="EX25" i="5"/>
  <c r="EX26" i="5"/>
  <c r="FV14" i="5"/>
  <c r="FV15" i="5"/>
  <c r="FV16" i="5"/>
  <c r="FV17" i="5"/>
  <c r="FV18" i="5"/>
  <c r="FV19" i="5"/>
  <c r="FV20" i="5"/>
  <c r="FV21" i="5"/>
  <c r="FV23" i="5"/>
  <c r="FV24" i="5"/>
  <c r="FV25" i="5"/>
  <c r="FV26" i="5"/>
  <c r="GT14" i="5"/>
  <c r="GT15" i="5"/>
  <c r="GT16" i="5"/>
  <c r="GT17" i="5"/>
  <c r="GT18" i="5"/>
  <c r="GT19" i="5"/>
  <c r="GT20" i="5"/>
  <c r="GT21" i="5"/>
  <c r="GT23" i="5"/>
  <c r="GT24" i="5"/>
  <c r="GT25" i="5"/>
  <c r="GT26" i="5"/>
  <c r="HR14" i="5"/>
  <c r="HR15" i="5"/>
  <c r="HR16" i="5"/>
  <c r="HR17" i="5"/>
  <c r="HR18" i="5"/>
  <c r="HR19" i="5"/>
  <c r="HR20" i="5"/>
  <c r="HR21" i="5"/>
  <c r="HR23" i="5"/>
  <c r="HR24" i="5"/>
  <c r="HR25" i="5"/>
  <c r="HR26" i="5"/>
  <c r="J56" i="5"/>
  <c r="J57" i="5"/>
  <c r="J58" i="5"/>
  <c r="J59" i="5"/>
  <c r="J60" i="5"/>
  <c r="J61" i="5"/>
  <c r="J62" i="5"/>
  <c r="J63" i="5"/>
  <c r="J64" i="5"/>
  <c r="J65" i="5"/>
  <c r="J66" i="5"/>
  <c r="J55" i="5"/>
  <c r="J67" i="5"/>
  <c r="M24" i="2"/>
  <c r="M25" i="2"/>
  <c r="M15" i="2"/>
  <c r="M16" i="2"/>
  <c r="M19" i="2"/>
  <c r="M20" i="2"/>
  <c r="M31" i="2"/>
  <c r="F59" i="3"/>
  <c r="F60" i="3"/>
  <c r="F62" i="3"/>
  <c r="A140" i="9"/>
  <c r="A139" i="9"/>
  <c r="A138" i="9"/>
  <c r="A137" i="9"/>
  <c r="A136" i="9"/>
  <c r="A135" i="9"/>
  <c r="A134" i="9"/>
  <c r="A133" i="9"/>
  <c r="A132" i="9"/>
  <c r="A131" i="9"/>
  <c r="HK28" i="5"/>
  <c r="GM28" i="5"/>
  <c r="FO28" i="5"/>
  <c r="EQ28" i="5"/>
  <c r="DS28" i="5"/>
  <c r="CU28" i="5"/>
  <c r="BW28" i="5"/>
  <c r="AY28" i="5"/>
  <c r="AA28" i="5"/>
  <c r="Q132" i="9" s="1"/>
  <c r="C28" i="5"/>
  <c r="HO14" i="5"/>
  <c r="HP14" i="5" s="1"/>
  <c r="HO15" i="5"/>
  <c r="HP15" i="5" s="1"/>
  <c r="HO16" i="5"/>
  <c r="HP16" i="5" s="1"/>
  <c r="HO17" i="5"/>
  <c r="HP17" i="5" s="1"/>
  <c r="HO18" i="5"/>
  <c r="HO19" i="5"/>
  <c r="HP19" i="5" s="1"/>
  <c r="HO20" i="5"/>
  <c r="HP20" i="5" s="1"/>
  <c r="HO21" i="5"/>
  <c r="HP21" i="5" s="1"/>
  <c r="HO23" i="5"/>
  <c r="HP23" i="5" s="1"/>
  <c r="HO24" i="5"/>
  <c r="HP24" i="5" s="1"/>
  <c r="HO25" i="5"/>
  <c r="HP25" i="5" s="1"/>
  <c r="HO26" i="5"/>
  <c r="HP26" i="5" s="1"/>
  <c r="HO27" i="5"/>
  <c r="HP27" i="5" s="1"/>
  <c r="GQ14" i="5"/>
  <c r="GR14" i="5" s="1"/>
  <c r="GQ15" i="5"/>
  <c r="GR15" i="5" s="1"/>
  <c r="GQ16" i="5"/>
  <c r="GR16" i="5" s="1"/>
  <c r="GQ17" i="5"/>
  <c r="GQ18" i="5"/>
  <c r="GR18" i="5" s="1"/>
  <c r="GQ19" i="5"/>
  <c r="GR19" i="5" s="1"/>
  <c r="GQ20" i="5"/>
  <c r="GR20" i="5" s="1"/>
  <c r="GQ21" i="5"/>
  <c r="GR21" i="5" s="1"/>
  <c r="GQ23" i="5"/>
  <c r="GR23" i="5" s="1"/>
  <c r="GQ24" i="5"/>
  <c r="GR24" i="5" s="1"/>
  <c r="GQ25" i="5"/>
  <c r="GR25" i="5" s="1"/>
  <c r="GQ26" i="5"/>
  <c r="GR26" i="5" s="1"/>
  <c r="GQ27" i="5"/>
  <c r="GR27" i="5" s="1"/>
  <c r="FS14" i="5"/>
  <c r="FT14" i="5" s="1"/>
  <c r="FS15" i="5"/>
  <c r="FT15" i="5" s="1"/>
  <c r="FS16" i="5"/>
  <c r="FT16" i="5" s="1"/>
  <c r="FS17" i="5"/>
  <c r="FT17" i="5" s="1"/>
  <c r="FS18" i="5"/>
  <c r="FT18" i="5" s="1"/>
  <c r="FS19" i="5"/>
  <c r="FT19" i="5" s="1"/>
  <c r="FS20" i="5"/>
  <c r="FT20" i="5" s="1"/>
  <c r="FS21" i="5"/>
  <c r="FS23" i="5"/>
  <c r="FT23" i="5" s="1"/>
  <c r="FS24" i="5"/>
  <c r="FT24" i="5" s="1"/>
  <c r="FS25" i="5"/>
  <c r="FT25" i="5" s="1"/>
  <c r="FS26" i="5"/>
  <c r="FT26" i="5" s="1"/>
  <c r="FS27" i="5"/>
  <c r="FT27" i="5" s="1"/>
  <c r="EU14" i="5"/>
  <c r="EV14" i="5" s="1"/>
  <c r="EU15" i="5"/>
  <c r="EV15" i="5" s="1"/>
  <c r="EU16" i="5"/>
  <c r="EV16" i="5" s="1"/>
  <c r="EU17" i="5"/>
  <c r="EV17" i="5" s="1"/>
  <c r="EU18" i="5"/>
  <c r="EU19" i="5"/>
  <c r="EV19" i="5" s="1"/>
  <c r="EU20" i="5"/>
  <c r="EV20" i="5" s="1"/>
  <c r="EU21" i="5"/>
  <c r="EV21" i="5" s="1"/>
  <c r="EU23" i="5"/>
  <c r="EV23" i="5" s="1"/>
  <c r="EU24" i="5"/>
  <c r="EV24" i="5" s="1"/>
  <c r="EU25" i="5"/>
  <c r="EV25" i="5" s="1"/>
  <c r="EU26" i="5"/>
  <c r="EV26" i="5" s="1"/>
  <c r="EU27" i="5"/>
  <c r="EV27" i="5" s="1"/>
  <c r="DW14" i="5"/>
  <c r="DX14" i="5" s="1"/>
  <c r="DW15" i="5"/>
  <c r="DX15" i="5" s="1"/>
  <c r="DW16" i="5"/>
  <c r="DX16" i="5" s="1"/>
  <c r="DW17" i="5"/>
  <c r="DX17" i="5" s="1"/>
  <c r="DW18" i="5"/>
  <c r="DX18" i="5" s="1"/>
  <c r="DW19" i="5"/>
  <c r="DX19" i="5" s="1"/>
  <c r="DW20" i="5"/>
  <c r="DX20" i="5" s="1"/>
  <c r="DW21" i="5"/>
  <c r="DX21" i="5" s="1"/>
  <c r="DW23" i="5"/>
  <c r="DX23" i="5" s="1"/>
  <c r="DW24" i="5"/>
  <c r="DX24" i="5" s="1"/>
  <c r="DW25" i="5"/>
  <c r="DX25" i="5" s="1"/>
  <c r="DW26" i="5"/>
  <c r="DX26" i="5" s="1"/>
  <c r="DW27" i="5"/>
  <c r="DX27" i="5" s="1"/>
  <c r="CY14" i="5"/>
  <c r="CZ14" i="5" s="1"/>
  <c r="CY15" i="5"/>
  <c r="CZ15" i="5" s="1"/>
  <c r="CY16" i="5"/>
  <c r="CZ16" i="5" s="1"/>
  <c r="CY17" i="5"/>
  <c r="CZ17" i="5" s="1"/>
  <c r="CY18" i="5"/>
  <c r="CZ18" i="5" s="1"/>
  <c r="CY19" i="5"/>
  <c r="CZ19" i="5" s="1"/>
  <c r="CY20" i="5"/>
  <c r="CZ20" i="5" s="1"/>
  <c r="CY21" i="5"/>
  <c r="CZ21" i="5" s="1"/>
  <c r="CY23" i="5"/>
  <c r="CZ23" i="5" s="1"/>
  <c r="CY24" i="5"/>
  <c r="CZ24" i="5" s="1"/>
  <c r="CY25" i="5"/>
  <c r="CZ25" i="5" s="1"/>
  <c r="CY26" i="5"/>
  <c r="CZ26" i="5" s="1"/>
  <c r="CY27" i="5"/>
  <c r="CZ27" i="5" s="1"/>
  <c r="CA14" i="5"/>
  <c r="CB14" i="5" s="1"/>
  <c r="CA15" i="5"/>
  <c r="CB15" i="5" s="1"/>
  <c r="CA16" i="5"/>
  <c r="CB16" i="5" s="1"/>
  <c r="CA17" i="5"/>
  <c r="CB17" i="5" s="1"/>
  <c r="CA18" i="5"/>
  <c r="CA19" i="5"/>
  <c r="CB19" i="5" s="1"/>
  <c r="CA20" i="5"/>
  <c r="CB20" i="5" s="1"/>
  <c r="CA21" i="5"/>
  <c r="CB21" i="5" s="1"/>
  <c r="CA23" i="5"/>
  <c r="CB23" i="5" s="1"/>
  <c r="CA24" i="5"/>
  <c r="CB24" i="5" s="1"/>
  <c r="CA25" i="5"/>
  <c r="CB25" i="5" s="1"/>
  <c r="CA26" i="5"/>
  <c r="CB26" i="5" s="1"/>
  <c r="CA27" i="5"/>
  <c r="CB27" i="5" s="1"/>
  <c r="BC14" i="5"/>
  <c r="BD14" i="5" s="1"/>
  <c r="BC15" i="5"/>
  <c r="BD15" i="5" s="1"/>
  <c r="BC16" i="5"/>
  <c r="BD16" i="5" s="1"/>
  <c r="BC17" i="5"/>
  <c r="BD17" i="5" s="1"/>
  <c r="BC18" i="5"/>
  <c r="BD18" i="5" s="1"/>
  <c r="BC19" i="5"/>
  <c r="BD19" i="5" s="1"/>
  <c r="BC20" i="5"/>
  <c r="BC21" i="5"/>
  <c r="BD21" i="5" s="1"/>
  <c r="BC23" i="5"/>
  <c r="BD23" i="5" s="1"/>
  <c r="BC24" i="5"/>
  <c r="BD24" i="5" s="1"/>
  <c r="BC25" i="5"/>
  <c r="BD25" i="5" s="1"/>
  <c r="BC26" i="5"/>
  <c r="BD26" i="5" s="1"/>
  <c r="BC27" i="5"/>
  <c r="BD27" i="5" s="1"/>
  <c r="AE14" i="5"/>
  <c r="AF14" i="5" s="1"/>
  <c r="AE15" i="5"/>
  <c r="AF15" i="5" s="1"/>
  <c r="AE16" i="5"/>
  <c r="AF16" i="5" s="1"/>
  <c r="AE17" i="5"/>
  <c r="AF17" i="5" s="1"/>
  <c r="AE18" i="5"/>
  <c r="AF18" i="5" s="1"/>
  <c r="AE19" i="5"/>
  <c r="AF19" i="5" s="1"/>
  <c r="AE20" i="5"/>
  <c r="AF20" i="5" s="1"/>
  <c r="AE21" i="5"/>
  <c r="AF21" i="5" s="1"/>
  <c r="AE23" i="5"/>
  <c r="AF23" i="5" s="1"/>
  <c r="AE24" i="5"/>
  <c r="AF24" i="5" s="1"/>
  <c r="AE25" i="5"/>
  <c r="AF25" i="5" s="1"/>
  <c r="AE26" i="5"/>
  <c r="AF26" i="5" s="1"/>
  <c r="AE27" i="5"/>
  <c r="AF27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3" i="5"/>
  <c r="H23" i="5" s="1"/>
  <c r="G24" i="5"/>
  <c r="H24" i="5" s="1"/>
  <c r="G25" i="5"/>
  <c r="H25" i="5" s="1"/>
  <c r="G26" i="5"/>
  <c r="H26" i="5" s="1"/>
  <c r="G27" i="5"/>
  <c r="H27" i="5" s="1"/>
  <c r="C81" i="3"/>
  <c r="F47" i="9"/>
  <c r="F68" i="5"/>
  <c r="F28" i="5"/>
  <c r="F10" i="6" s="1"/>
  <c r="AD28" i="5"/>
  <c r="F11" i="6" s="1"/>
  <c r="BB28" i="5"/>
  <c r="F12" i="6" s="1"/>
  <c r="BZ28" i="5"/>
  <c r="F13" i="6" s="1"/>
  <c r="CX28" i="5"/>
  <c r="F14" i="6" s="1"/>
  <c r="DV28" i="5"/>
  <c r="F15" i="6" s="1"/>
  <c r="ET28" i="5"/>
  <c r="F16" i="6" s="1"/>
  <c r="FR28" i="5"/>
  <c r="F17" i="6" s="1"/>
  <c r="GP28" i="5"/>
  <c r="F18" i="6" s="1"/>
  <c r="HN28" i="5"/>
  <c r="F19" i="6" s="1"/>
  <c r="F35" i="9"/>
  <c r="C68" i="5"/>
  <c r="F33" i="9" s="1"/>
  <c r="HM28" i="5"/>
  <c r="HL28" i="5"/>
  <c r="GO28" i="5"/>
  <c r="GN28" i="5"/>
  <c r="FQ28" i="5"/>
  <c r="FP28" i="5"/>
  <c r="ES28" i="5"/>
  <c r="ER28" i="5"/>
  <c r="DU28" i="5"/>
  <c r="DT28" i="5"/>
  <c r="CW28" i="5"/>
  <c r="CV28" i="5"/>
  <c r="BY28" i="5"/>
  <c r="BX28" i="5"/>
  <c r="BA28" i="5"/>
  <c r="AZ28" i="5"/>
  <c r="AC28" i="5"/>
  <c r="AB28" i="5"/>
  <c r="G55" i="5"/>
  <c r="H55" i="5" s="1"/>
  <c r="W68" i="5"/>
  <c r="P68" i="5"/>
  <c r="J28" i="6" s="1"/>
  <c r="G56" i="5"/>
  <c r="H56" i="5" s="1"/>
  <c r="G57" i="5"/>
  <c r="H57" i="5" s="1"/>
  <c r="G58" i="5"/>
  <c r="H58" i="5" s="1"/>
  <c r="G59" i="5"/>
  <c r="H59" i="5" s="1"/>
  <c r="G60" i="5"/>
  <c r="H60" i="5" s="1"/>
  <c r="G61" i="5"/>
  <c r="H61" i="5" s="1"/>
  <c r="G62" i="5"/>
  <c r="H62" i="5" s="1"/>
  <c r="G63" i="5"/>
  <c r="H63" i="5" s="1"/>
  <c r="G64" i="5"/>
  <c r="H64" i="5" s="1"/>
  <c r="G65" i="5"/>
  <c r="H65" i="5" s="1"/>
  <c r="G66" i="5"/>
  <c r="H66" i="5" s="1"/>
  <c r="G67" i="5"/>
  <c r="H67" i="5" s="1"/>
  <c r="E68" i="5"/>
  <c r="D68" i="5"/>
  <c r="F55" i="9" s="1"/>
  <c r="E28" i="5"/>
  <c r="D28" i="5"/>
  <c r="E21" i="4"/>
  <c r="E20" i="4"/>
  <c r="E19" i="4"/>
  <c r="E18" i="4"/>
  <c r="E17" i="4"/>
  <c r="E16" i="4"/>
  <c r="F31" i="2"/>
  <c r="F30" i="2"/>
  <c r="F29" i="2"/>
  <c r="F28" i="2"/>
  <c r="F26" i="2"/>
  <c r="F25" i="2"/>
  <c r="F24" i="2"/>
  <c r="F20" i="2"/>
  <c r="F19" i="2"/>
  <c r="F18" i="2"/>
  <c r="F17" i="2"/>
  <c r="F16" i="2"/>
  <c r="J140" i="9" l="1"/>
  <c r="Q140" i="9"/>
  <c r="E10" i="6"/>
  <c r="Q131" i="9"/>
  <c r="J133" i="9"/>
  <c r="Q133" i="9"/>
  <c r="J134" i="9"/>
  <c r="Q134" i="9"/>
  <c r="J135" i="9"/>
  <c r="Q135" i="9"/>
  <c r="J136" i="9"/>
  <c r="Q136" i="9"/>
  <c r="J137" i="9"/>
  <c r="Q137" i="9"/>
  <c r="J138" i="9"/>
  <c r="Q138" i="9"/>
  <c r="J139" i="9"/>
  <c r="Q139" i="9"/>
  <c r="N111" i="9"/>
  <c r="N109" i="9"/>
  <c r="N107" i="9"/>
  <c r="F53" i="9"/>
  <c r="F59" i="9" s="1"/>
  <c r="G101" i="9" s="1"/>
  <c r="F45" i="9"/>
  <c r="H25" i="4"/>
  <c r="J26" i="6" s="1"/>
  <c r="H94" i="9"/>
  <c r="O10" i="6"/>
  <c r="K11" i="2"/>
  <c r="L11" i="2" s="1"/>
  <c r="E12" i="6"/>
  <c r="O19" i="6"/>
  <c r="GA28" i="5"/>
  <c r="E15" i="6"/>
  <c r="DN28" i="5"/>
  <c r="E11" i="6"/>
  <c r="E19" i="6"/>
  <c r="E17" i="6"/>
  <c r="AT28" i="5"/>
  <c r="AH28" i="5"/>
  <c r="N11" i="6" s="1"/>
  <c r="HW28" i="5"/>
  <c r="G28" i="5"/>
  <c r="EE28" i="5"/>
  <c r="GY28" i="5"/>
  <c r="CY28" i="5"/>
  <c r="EL28" i="5"/>
  <c r="FC28" i="5"/>
  <c r="GH28" i="5"/>
  <c r="HF28" i="5"/>
  <c r="ID28" i="5"/>
  <c r="O68" i="5"/>
  <c r="AE28" i="5"/>
  <c r="DW28" i="5"/>
  <c r="E16" i="6"/>
  <c r="AM28" i="5"/>
  <c r="DG28" i="5"/>
  <c r="FJ28" i="5"/>
  <c r="E13" i="6"/>
  <c r="Q68" i="5"/>
  <c r="H11" i="7" s="1"/>
  <c r="G68" i="5"/>
  <c r="V68" i="5"/>
  <c r="HR28" i="5"/>
  <c r="DZ28" i="5"/>
  <c r="N15" i="6" s="1"/>
  <c r="CI28" i="5"/>
  <c r="CP28" i="5"/>
  <c r="GT28" i="5"/>
  <c r="CD28" i="5"/>
  <c r="N13" i="6" s="1"/>
  <c r="HY28" i="5"/>
  <c r="I19" i="6" s="1"/>
  <c r="J19" i="6" s="1"/>
  <c r="BD20" i="5"/>
  <c r="BD28" i="5" s="1"/>
  <c r="BC28" i="5"/>
  <c r="CB18" i="5"/>
  <c r="CB28" i="5" s="1"/>
  <c r="CA28" i="5"/>
  <c r="GR17" i="5"/>
  <c r="GR28" i="5" s="1"/>
  <c r="GQ28" i="5"/>
  <c r="H68" i="5"/>
  <c r="FT21" i="5"/>
  <c r="FT28" i="5" s="1"/>
  <c r="FS28" i="5"/>
  <c r="V28" i="5"/>
  <c r="EV18" i="5"/>
  <c r="EV28" i="5" s="1"/>
  <c r="EU28" i="5"/>
  <c r="HP18" i="5"/>
  <c r="HP28" i="5" s="1"/>
  <c r="HO28" i="5"/>
  <c r="E14" i="6"/>
  <c r="E18" i="6"/>
  <c r="GC28" i="5"/>
  <c r="I17" i="6" s="1"/>
  <c r="J17" i="6" s="1"/>
  <c r="FE28" i="5"/>
  <c r="I16" i="6" s="1"/>
  <c r="CK28" i="5"/>
  <c r="I13" i="6" s="1"/>
  <c r="AV28" i="5"/>
  <c r="L11" i="6" s="1"/>
  <c r="M11" i="6" s="1"/>
  <c r="DB28" i="5"/>
  <c r="N14" i="6" s="1"/>
  <c r="BF28" i="5"/>
  <c r="N12" i="6" s="1"/>
  <c r="X68" i="5"/>
  <c r="H25" i="7" s="1"/>
  <c r="I35" i="7" s="1"/>
  <c r="HA28" i="5"/>
  <c r="I18" i="6" s="1"/>
  <c r="J18" i="6" s="1"/>
  <c r="J68" i="5"/>
  <c r="F9" i="8" s="1"/>
  <c r="F77" i="9" s="1"/>
  <c r="J28" i="5"/>
  <c r="N10" i="6" s="1"/>
  <c r="IF28" i="5"/>
  <c r="L19" i="6" s="1"/>
  <c r="M19" i="6" s="1"/>
  <c r="O18" i="6"/>
  <c r="FV28" i="5"/>
  <c r="EX28" i="5"/>
  <c r="GJ28" i="5"/>
  <c r="L17" i="6" s="1"/>
  <c r="M17" i="6" s="1"/>
  <c r="O13" i="6"/>
  <c r="CR28" i="5"/>
  <c r="L13" i="6" s="1"/>
  <c r="M13" i="6" s="1"/>
  <c r="BT14" i="5"/>
  <c r="BT28" i="5" s="1"/>
  <c r="L12" i="6" s="1"/>
  <c r="M12" i="6" s="1"/>
  <c r="HH28" i="5"/>
  <c r="L18" i="6" s="1"/>
  <c r="M18" i="6" s="1"/>
  <c r="FL28" i="5"/>
  <c r="L16" i="6" s="1"/>
  <c r="M16" i="6" s="1"/>
  <c r="EG28" i="5"/>
  <c r="I15" i="6" s="1"/>
  <c r="DP28" i="5"/>
  <c r="L14" i="6" s="1"/>
  <c r="M14" i="6" s="1"/>
  <c r="EN14" i="5"/>
  <c r="EN28" i="5" s="1"/>
  <c r="L15" i="6" s="1"/>
  <c r="M15" i="6" s="1"/>
  <c r="O16" i="6"/>
  <c r="L23" i="4"/>
  <c r="L20" i="4"/>
  <c r="G18" i="6"/>
  <c r="K25" i="4"/>
  <c r="L18" i="4"/>
  <c r="L17" i="4"/>
  <c r="K14" i="2"/>
  <c r="L14" i="2" s="1"/>
  <c r="M11" i="2"/>
  <c r="M13" i="2"/>
  <c r="I44" i="2"/>
  <c r="C109" i="3" s="1"/>
  <c r="G138" i="9"/>
  <c r="H139" i="9"/>
  <c r="G133" i="9"/>
  <c r="H135" i="9"/>
  <c r="G137" i="9"/>
  <c r="H138" i="9"/>
  <c r="H134" i="9"/>
  <c r="G135" i="9"/>
  <c r="G136" i="9"/>
  <c r="H137" i="9"/>
  <c r="G140" i="9"/>
  <c r="G134" i="9"/>
  <c r="H136" i="9"/>
  <c r="G139" i="9"/>
  <c r="H140" i="9"/>
  <c r="O15" i="6"/>
  <c r="F20" i="6"/>
  <c r="F43" i="9" s="1"/>
  <c r="F49" i="9" s="1"/>
  <c r="G100" i="9" s="1"/>
  <c r="O17" i="6"/>
  <c r="S20" i="6"/>
  <c r="G49" i="7" s="1"/>
  <c r="O14" i="6"/>
  <c r="K20" i="6"/>
  <c r="B44" i="2"/>
  <c r="F54" i="2" s="1"/>
  <c r="I20" i="7"/>
  <c r="DX28" i="5"/>
  <c r="DI28" i="5"/>
  <c r="I14" i="6" s="1"/>
  <c r="J14" i="6" s="1"/>
  <c r="CZ28" i="5"/>
  <c r="O12" i="6"/>
  <c r="BR28" i="5"/>
  <c r="BK28" i="5"/>
  <c r="BM28" i="5"/>
  <c r="I12" i="6" s="1"/>
  <c r="O11" i="6"/>
  <c r="H20" i="6"/>
  <c r="AO28" i="5"/>
  <c r="I11" i="6" s="1"/>
  <c r="AF28" i="5"/>
  <c r="X28" i="5"/>
  <c r="L10" i="6" s="1"/>
  <c r="O28" i="5"/>
  <c r="Q28" i="5"/>
  <c r="I10" i="6" s="1"/>
  <c r="H28" i="5"/>
  <c r="G16" i="6"/>
  <c r="G14" i="6"/>
  <c r="G12" i="6"/>
  <c r="L16" i="4"/>
  <c r="F67" i="3"/>
  <c r="C105" i="3" s="1"/>
  <c r="M28" i="2"/>
  <c r="I46" i="2" s="1"/>
  <c r="C113" i="3" s="1"/>
  <c r="K28" i="2"/>
  <c r="B46" i="2" s="1"/>
  <c r="K12" i="2"/>
  <c r="F137" i="9" l="1"/>
  <c r="M137" i="9"/>
  <c r="P136" i="9"/>
  <c r="I136" i="9"/>
  <c r="F136" i="9"/>
  <c r="M136" i="9"/>
  <c r="P133" i="9"/>
  <c r="I133" i="9"/>
  <c r="M134" i="9"/>
  <c r="F134" i="9"/>
  <c r="P132" i="9"/>
  <c r="I132" i="9"/>
  <c r="F140" i="9"/>
  <c r="M140" i="9"/>
  <c r="F139" i="9"/>
  <c r="M139" i="9"/>
  <c r="F133" i="9"/>
  <c r="M133" i="9"/>
  <c r="P140" i="9"/>
  <c r="I140" i="9"/>
  <c r="I138" i="9"/>
  <c r="P138" i="9"/>
  <c r="P137" i="9"/>
  <c r="I137" i="9"/>
  <c r="F135" i="9"/>
  <c r="M135" i="9"/>
  <c r="M138" i="9"/>
  <c r="F138" i="9"/>
  <c r="I134" i="9"/>
  <c r="P134" i="9"/>
  <c r="P135" i="9"/>
  <c r="I135" i="9"/>
  <c r="P139" i="9"/>
  <c r="I139" i="9"/>
  <c r="L25" i="4"/>
  <c r="G10" i="6" s="1"/>
  <c r="G20" i="6" s="1"/>
  <c r="N170" i="9" s="1"/>
  <c r="L172" i="9" s="1"/>
  <c r="L28" i="2"/>
  <c r="I54" i="2" s="1"/>
  <c r="I12" i="2"/>
  <c r="M12" i="2" s="1"/>
  <c r="I42" i="2" s="1"/>
  <c r="C107" i="3" s="1"/>
  <c r="L12" i="2"/>
  <c r="B42" i="2"/>
  <c r="I21" i="7"/>
  <c r="G38" i="7" s="1"/>
  <c r="F75" i="9" s="1"/>
  <c r="EE30" i="5"/>
  <c r="EG38" i="5" s="1"/>
  <c r="P13" i="6"/>
  <c r="Q13" i="6" s="1"/>
  <c r="P11" i="6"/>
  <c r="Q11" i="6" s="1"/>
  <c r="J13" i="6"/>
  <c r="R13" i="6" s="1"/>
  <c r="D111" i="9" s="1"/>
  <c r="AM30" i="5"/>
  <c r="AO38" i="5" s="1"/>
  <c r="R19" i="6"/>
  <c r="D117" i="9" s="1"/>
  <c r="P15" i="6"/>
  <c r="Q15" i="6" s="1"/>
  <c r="E20" i="6"/>
  <c r="F31" i="9" s="1"/>
  <c r="F37" i="9" s="1"/>
  <c r="N19" i="6"/>
  <c r="P19" i="6" s="1"/>
  <c r="Q19" i="6" s="1"/>
  <c r="HW30" i="5"/>
  <c r="HY38" i="5" s="1"/>
  <c r="J15" i="6"/>
  <c r="R15" i="6" s="1"/>
  <c r="D113" i="9" s="1"/>
  <c r="CI30" i="5"/>
  <c r="CK38" i="5" s="1"/>
  <c r="N18" i="6"/>
  <c r="P18" i="6" s="1"/>
  <c r="Q18" i="6" s="1"/>
  <c r="GY30" i="5"/>
  <c r="HA38" i="5" s="1"/>
  <c r="O30" i="5"/>
  <c r="Q38" i="5" s="1"/>
  <c r="P12" i="6"/>
  <c r="Q12" i="6" s="1"/>
  <c r="N16" i="6"/>
  <c r="FC30" i="5"/>
  <c r="FE38" i="5" s="1"/>
  <c r="L20" i="6"/>
  <c r="BK30" i="5"/>
  <c r="BM38" i="5" s="1"/>
  <c r="N17" i="6"/>
  <c r="P17" i="6" s="1"/>
  <c r="Q17" i="6" s="1"/>
  <c r="GA30" i="5"/>
  <c r="GC38" i="5" s="1"/>
  <c r="DG30" i="5"/>
  <c r="DI38" i="5" s="1"/>
  <c r="J16" i="6"/>
  <c r="R16" i="6" s="1"/>
  <c r="R18" i="6"/>
  <c r="D116" i="9" s="1"/>
  <c r="R17" i="6"/>
  <c r="D115" i="9" s="1"/>
  <c r="O20" i="6"/>
  <c r="J27" i="6" s="1"/>
  <c r="J30" i="6" s="1"/>
  <c r="J31" i="6" s="1"/>
  <c r="P14" i="6"/>
  <c r="Q14" i="6" s="1"/>
  <c r="J12" i="6"/>
  <c r="R12" i="6" s="1"/>
  <c r="D110" i="9" s="1"/>
  <c r="J11" i="6"/>
  <c r="R11" i="6" s="1"/>
  <c r="F132" i="9" s="1"/>
  <c r="M10" i="6"/>
  <c r="M20" i="6" s="1"/>
  <c r="P10" i="6"/>
  <c r="Q10" i="6" s="1"/>
  <c r="I20" i="6"/>
  <c r="J10" i="6"/>
  <c r="R14" i="6"/>
  <c r="B48" i="2" l="1"/>
  <c r="G51" i="7" s="1"/>
  <c r="G53" i="7" s="1"/>
  <c r="B54" i="2"/>
  <c r="F69" i="9"/>
  <c r="G99" i="9"/>
  <c r="U14" i="6"/>
  <c r="V14" i="6" s="1"/>
  <c r="D112" i="9"/>
  <c r="U16" i="6"/>
  <c r="D114" i="9"/>
  <c r="F67" i="9"/>
  <c r="U11" i="6"/>
  <c r="D109" i="9"/>
  <c r="F63" i="9"/>
  <c r="T19" i="6"/>
  <c r="U19" i="6"/>
  <c r="V19" i="6" s="1"/>
  <c r="T17" i="6"/>
  <c r="U17" i="6"/>
  <c r="V17" i="6" s="1"/>
  <c r="H133" i="9"/>
  <c r="U12" i="6"/>
  <c r="T18" i="6"/>
  <c r="U18" i="6"/>
  <c r="V18" i="6" s="1"/>
  <c r="T15" i="6"/>
  <c r="U15" i="6"/>
  <c r="V15" i="6" s="1"/>
  <c r="T13" i="6"/>
  <c r="U13" i="6"/>
  <c r="V13" i="6" s="1"/>
  <c r="G132" i="9"/>
  <c r="H132" i="9"/>
  <c r="N20" i="6"/>
  <c r="F8" i="8" s="1"/>
  <c r="F10" i="8" s="1"/>
  <c r="F22" i="8" s="1"/>
  <c r="E27" i="8" s="1"/>
  <c r="P16" i="6"/>
  <c r="Q16" i="6" s="1"/>
  <c r="J20" i="6"/>
  <c r="T12" i="6"/>
  <c r="O133" i="9" s="1"/>
  <c r="T11" i="6"/>
  <c r="R10" i="6"/>
  <c r="I131" i="9" s="1"/>
  <c r="T16" i="6"/>
  <c r="T14" i="6"/>
  <c r="G102" i="9" l="1"/>
  <c r="O132" i="9"/>
  <c r="N132" i="9"/>
  <c r="M132" i="9"/>
  <c r="J132" i="9"/>
  <c r="L132" i="9"/>
  <c r="K132" i="9"/>
  <c r="V16" i="6"/>
  <c r="V12" i="6"/>
  <c r="L133" i="9"/>
  <c r="F131" i="9"/>
  <c r="L54" i="2"/>
  <c r="I53" i="7" s="1"/>
  <c r="V11" i="6"/>
  <c r="U10" i="6"/>
  <c r="U20" i="6" s="1"/>
  <c r="D108" i="9"/>
  <c r="D118" i="9" s="1"/>
  <c r="R20" i="6"/>
  <c r="G6" i="7" s="1"/>
  <c r="H131" i="9"/>
  <c r="G131" i="9"/>
  <c r="P20" i="6"/>
  <c r="F73" i="9" s="1"/>
  <c r="F85" i="9" s="1"/>
  <c r="Q20" i="6"/>
  <c r="T10" i="6"/>
  <c r="P131" i="9" s="1"/>
  <c r="I102" i="9" l="1"/>
  <c r="I101" i="9"/>
  <c r="I100" i="9"/>
  <c r="I99" i="9"/>
  <c r="F118" i="9"/>
  <c r="F114" i="9"/>
  <c r="F110" i="9"/>
  <c r="F117" i="9"/>
  <c r="F113" i="9"/>
  <c r="F109" i="9"/>
  <c r="F115" i="9"/>
  <c r="F111" i="9"/>
  <c r="F116" i="9"/>
  <c r="F112" i="9"/>
  <c r="F108" i="9"/>
  <c r="K131" i="9"/>
  <c r="L131" i="9"/>
  <c r="J131" i="9"/>
  <c r="T20" i="6"/>
  <c r="N131" i="9"/>
  <c r="O131" i="9"/>
  <c r="M131" i="9"/>
  <c r="V10" i="6"/>
  <c r="V20" i="6" s="1"/>
  <c r="C115" i="3"/>
  <c r="G41" i="7"/>
  <c r="G47" i="7" s="1"/>
  <c r="G55" i="7" s="1"/>
  <c r="C119" i="3" l="1"/>
  <c r="C117" i="3"/>
  <c r="E26" i="8"/>
  <c r="G30" i="8" l="1"/>
  <c r="G29" i="8"/>
  <c r="G28" i="8"/>
  <c r="G31" i="8"/>
  <c r="G27" i="8"/>
  <c r="G26" i="8"/>
  <c r="E31" i="8"/>
  <c r="E172" i="9"/>
  <c r="G172" i="9"/>
  <c r="F172" i="9"/>
  <c r="C172" i="9"/>
  <c r="D172" i="9"/>
  <c r="E35" i="8" l="1"/>
  <c r="E37" i="8" s="1"/>
  <c r="D30" i="10" s="1"/>
  <c r="G36" i="8" l="1"/>
  <c r="G35" i="8"/>
  <c r="G37" i="8"/>
  <c r="D35" i="10"/>
  <c r="J172" i="9"/>
  <c r="H172" i="9"/>
  <c r="D50" i="10" s="1"/>
  <c r="J50" i="10" s="1"/>
  <c r="J51" i="10" s="1"/>
  <c r="I172" i="9"/>
  <c r="K172" i="9"/>
  <c r="F32" i="10" l="1"/>
  <c r="F35" i="10"/>
  <c r="F34" i="10"/>
  <c r="F30" i="10"/>
  <c r="F33" i="10"/>
  <c r="F31" i="10"/>
  <c r="D51" i="10"/>
  <c r="B38" i="10"/>
  <c r="D58" i="10" s="1"/>
  <c r="D59" i="10" l="1"/>
  <c r="J58" i="10"/>
  <c r="J59" i="10" s="1"/>
</calcChain>
</file>

<file path=xl/sharedStrings.xml><?xml version="1.0" encoding="utf-8"?>
<sst xmlns="http://schemas.openxmlformats.org/spreadsheetml/2006/main" count="2802" uniqueCount="615">
  <si>
    <t>(e)</t>
  </si>
  <si>
    <t>Total</t>
  </si>
  <si>
    <t>S.P.</t>
  </si>
  <si>
    <t>Superficie</t>
  </si>
  <si>
    <t>(INF)</t>
  </si>
  <si>
    <t>(EQ)</t>
  </si>
  <si>
    <t>total</t>
  </si>
  <si>
    <t xml:space="preserve"> </t>
  </si>
  <si>
    <t>(PB final de</t>
  </si>
  <si>
    <t>(PB total de</t>
  </si>
  <si>
    <t>(=4+5)</t>
  </si>
  <si>
    <t>fami-</t>
  </si>
  <si>
    <t>9(=5x8)</t>
  </si>
  <si>
    <t>14(=12x13)</t>
  </si>
  <si>
    <t>16(=14-15)</t>
  </si>
  <si>
    <t>21(=19x20)</t>
  </si>
  <si>
    <t>23(=21-22)</t>
  </si>
  <si>
    <t>(=</t>
  </si>
  <si>
    <t>2+3+6)</t>
  </si>
  <si>
    <t>uni-</t>
  </si>
  <si>
    <t>28 (= 24 + 27)</t>
  </si>
  <si>
    <t>27. Total</t>
  </si>
  <si>
    <t>fam.</t>
  </si>
  <si>
    <t>PB</t>
  </si>
  <si>
    <t>MB</t>
  </si>
  <si>
    <t>MN</t>
  </si>
  <si>
    <t>de prod.)</t>
  </si>
  <si>
    <t>EA n°</t>
  </si>
  <si>
    <t>Village :</t>
  </si>
  <si>
    <t>Unité</t>
  </si>
  <si>
    <t>Commentaires</t>
  </si>
  <si>
    <t>Unité monétaire :</t>
  </si>
  <si>
    <t>Type de force de travail</t>
  </si>
  <si>
    <t>(permanente/temporaire)</t>
  </si>
  <si>
    <t>Type de service</t>
  </si>
  <si>
    <t xml:space="preserve">Unité </t>
  </si>
  <si>
    <t>Nom de l'agriculteur.trice :</t>
  </si>
  <si>
    <t>Infrastructures</t>
  </si>
  <si>
    <t>Plantations</t>
  </si>
  <si>
    <t>Valeur neuf</t>
  </si>
  <si>
    <t>remplacement)</t>
  </si>
  <si>
    <t>(Vn,valeur de</t>
  </si>
  <si>
    <t>Vie utile</t>
  </si>
  <si>
    <t>n)</t>
  </si>
  <si>
    <t>(années,</t>
  </si>
  <si>
    <t>Valeur</t>
  </si>
  <si>
    <t>résiduelle</t>
  </si>
  <si>
    <t>Par unité</t>
  </si>
  <si>
    <t>durant vie utile</t>
  </si>
  <si>
    <t xml:space="preserve">Age </t>
  </si>
  <si>
    <t>actuel</t>
  </si>
  <si>
    <t>(Vrés)</t>
  </si>
  <si>
    <t>Quantité</t>
  </si>
  <si>
    <t>production</t>
  </si>
  <si>
    <t>Indiquer si</t>
  </si>
  <si>
    <t>spécifique</t>
  </si>
  <si>
    <t>d'une activité</t>
  </si>
  <si>
    <t>Type</t>
  </si>
  <si>
    <t>Valeur totale</t>
  </si>
  <si>
    <t>Valeur unitaire</t>
  </si>
  <si>
    <t>1. Terre (T)</t>
  </si>
  <si>
    <t>4. Animaux</t>
  </si>
  <si>
    <t>5. Plantations</t>
  </si>
  <si>
    <t>a) Equipements (eqna)</t>
  </si>
  <si>
    <t>b) Infrastructures (infna)</t>
  </si>
  <si>
    <t>a) Equipements (eq)</t>
  </si>
  <si>
    <t>b) Infrastructures (inf)</t>
  </si>
  <si>
    <t>Activité 1  :</t>
  </si>
  <si>
    <t>Activité 3  :</t>
  </si>
  <si>
    <t>Activité 2  :</t>
  </si>
  <si>
    <t>Activité 4  :</t>
  </si>
  <si>
    <t>Activité 5  :</t>
  </si>
  <si>
    <t>Activité 6  :</t>
  </si>
  <si>
    <t>Activité 7  :</t>
  </si>
  <si>
    <t>Activité 8  :</t>
  </si>
  <si>
    <t>Activité 10  :</t>
  </si>
  <si>
    <t>Activité 9  :</t>
  </si>
  <si>
    <t>Surface</t>
  </si>
  <si>
    <t>Nombre d'U.A.</t>
  </si>
  <si>
    <t>Type de produit</t>
  </si>
  <si>
    <t xml:space="preserve">Production </t>
  </si>
  <si>
    <t>Production destinée à une autre</t>
  </si>
  <si>
    <t>activité du système de production</t>
  </si>
  <si>
    <t>totale, dont :</t>
  </si>
  <si>
    <t>Production finale</t>
  </si>
  <si>
    <t>du système de production</t>
  </si>
  <si>
    <t xml:space="preserve">de la </t>
  </si>
  <si>
    <t>unitaire</t>
  </si>
  <si>
    <t>l'activité)</t>
  </si>
  <si>
    <t>(PB intracon-</t>
  </si>
  <si>
    <t>sommation)</t>
  </si>
  <si>
    <t>à une activité</t>
  </si>
  <si>
    <t>Intrants</t>
  </si>
  <si>
    <t>Services</t>
  </si>
  <si>
    <t>FT salariée</t>
  </si>
  <si>
    <t>temporaire</t>
  </si>
  <si>
    <t>Nombre d'UA</t>
  </si>
  <si>
    <t>Tâche</t>
  </si>
  <si>
    <t>Travail</t>
  </si>
  <si>
    <t>Hj</t>
  </si>
  <si>
    <t>lial</t>
  </si>
  <si>
    <t>relations</t>
  </si>
  <si>
    <t xml:space="preserve">de </t>
  </si>
  <si>
    <t>ration</t>
  </si>
  <si>
    <t>salariés</t>
  </si>
  <si>
    <t>nents</t>
  </si>
  <si>
    <t>perma-</t>
  </si>
  <si>
    <t>riés</t>
  </si>
  <si>
    <t>sala-</t>
  </si>
  <si>
    <t>tempo-</t>
  </si>
  <si>
    <t>raires</t>
  </si>
  <si>
    <t>coût</t>
  </si>
  <si>
    <t>taire</t>
  </si>
  <si>
    <t>Coût</t>
  </si>
  <si>
    <t>Nb</t>
  </si>
  <si>
    <t>unités</t>
  </si>
  <si>
    <t>Coût in-</t>
  </si>
  <si>
    <t>traconsom-</t>
  </si>
  <si>
    <t>mation</t>
  </si>
  <si>
    <t>(*): Moyenne annuelle du travail utilisé pour des investissements</t>
  </si>
  <si>
    <t>(voir "Moyenne annuelle" des activités 16 à 20)</t>
  </si>
  <si>
    <t>Total CM + IC de l'activité :</t>
  </si>
  <si>
    <t>Type d'équipement, infrastructure ou plantation spécifique de l'activité</t>
  </si>
  <si>
    <t>Total Coûts de production (CP)</t>
  </si>
  <si>
    <t>Activité 5   :</t>
  </si>
  <si>
    <t>Activité 11 :</t>
  </si>
  <si>
    <t>(pour une année)</t>
  </si>
  <si>
    <t>Vie utile de l'investisem.</t>
  </si>
  <si>
    <t>ans</t>
  </si>
  <si>
    <t>Moyenne annuelle</t>
  </si>
  <si>
    <t>Total Coût de l'investissement :</t>
  </si>
  <si>
    <t>(soit la Valeur neuf/neuve de l'équipement ou l'infrastructure)</t>
  </si>
  <si>
    <t>Activité</t>
  </si>
  <si>
    <t>Vie utile de l'investis.</t>
  </si>
  <si>
    <t>(soit : Valeur neuf/neuve de l'équipement, l'infrastructure ou la plantation)</t>
  </si>
  <si>
    <t>ajoutée</t>
  </si>
  <si>
    <t>brute</t>
  </si>
  <si>
    <t>VAB</t>
  </si>
  <si>
    <t>Marge</t>
  </si>
  <si>
    <t>nette</t>
  </si>
  <si>
    <t>VAN</t>
  </si>
  <si>
    <t>activités)</t>
  </si>
  <si>
    <t>du système</t>
  </si>
  <si>
    <t>Activités</t>
  </si>
  <si>
    <t>(ha)</t>
  </si>
  <si>
    <t>Produit</t>
  </si>
  <si>
    <t>brut</t>
  </si>
  <si>
    <t>intrants (in)</t>
  </si>
  <si>
    <t>services (ser)</t>
  </si>
  <si>
    <t>CM</t>
  </si>
  <si>
    <t>IC</t>
  </si>
  <si>
    <t>intrants</t>
  </si>
  <si>
    <t>affectés)</t>
  </si>
  <si>
    <t>services</t>
  </si>
  <si>
    <t>affectée)</t>
  </si>
  <si>
    <t>1. Somme des valeurs ajoutées brutes des</t>
  </si>
  <si>
    <t>Coût total</t>
  </si>
  <si>
    <t>(Doit correspondre au chiffre de la fiche 2, 4.d)</t>
  </si>
  <si>
    <t>VERIFICATION</t>
  </si>
  <si>
    <t>Coûts</t>
  </si>
  <si>
    <t>Revenu agricole</t>
  </si>
  <si>
    <t>/UTA</t>
  </si>
  <si>
    <t>Total, en :</t>
  </si>
  <si>
    <t>Nom ou numéro du champ</t>
  </si>
  <si>
    <t>Type d'accès</t>
  </si>
  <si>
    <t>Type d'utilisation</t>
  </si>
  <si>
    <t>3. Unités de consommation (UC)</t>
  </si>
  <si>
    <t>Nom</t>
  </si>
  <si>
    <t>Sexe</t>
  </si>
  <si>
    <t>Age</t>
  </si>
  <si>
    <t xml:space="preserve">Lien de parenté </t>
  </si>
  <si>
    <t>UC</t>
  </si>
  <si>
    <t>Totaux</t>
  </si>
  <si>
    <t>UTF agricoles (UTAF)</t>
  </si>
  <si>
    <t>/UTAF</t>
  </si>
  <si>
    <t>/</t>
  </si>
  <si>
    <t>RT/UTF</t>
  </si>
  <si>
    <t>Fiche 4. Superficie en propriété utilisée dans le système de production agricole (SAUprop),</t>
  </si>
  <si>
    <t>Fiche 6. Produit brut par activité agricole ou d'élevage (PB)</t>
  </si>
  <si>
    <t>Précision :</t>
  </si>
  <si>
    <t>Fiche 1. Informations générales et prix des consommations intermédiaires et de la force de travail salariée</t>
  </si>
  <si>
    <t>1. Informations générales</t>
  </si>
  <si>
    <t>2. Prix des intrants</t>
  </si>
  <si>
    <t>3. Prix des services</t>
  </si>
  <si>
    <t>4. Prix de la force de travail salariée</t>
  </si>
  <si>
    <t>Prix unité</t>
  </si>
  <si>
    <t>Nom de l'intrant</t>
  </si>
  <si>
    <t>Equipements</t>
  </si>
  <si>
    <t xml:space="preserve">Commentaires : </t>
  </si>
  <si>
    <t>Commentaires :</t>
  </si>
  <si>
    <t>d'unités</t>
  </si>
  <si>
    <t>Nom et unité utilisée (pour les infrastructures</t>
  </si>
  <si>
    <t>et les plantations)</t>
  </si>
  <si>
    <t>1. Calcul pour chacun des types d'équipements, infrastructures et plantations</t>
  </si>
  <si>
    <t>c) Plantations (plna)</t>
  </si>
  <si>
    <t>a) Equipements (EQ)</t>
  </si>
  <si>
    <t>b) Infrastructures (INF)</t>
  </si>
  <si>
    <t>c) Plantations (PL)</t>
  </si>
  <si>
    <t>c) Plantations (pl)</t>
  </si>
  <si>
    <t xml:space="preserve">ments (eqna), infrastructures (infna), plantations (plna) </t>
  </si>
  <si>
    <t>Espèce :</t>
  </si>
  <si>
    <t>Type d'animal</t>
  </si>
  <si>
    <t>Valeur inventaire initial</t>
  </si>
  <si>
    <t>Valeur inventaire final</t>
  </si>
  <si>
    <t>Quantité achetée dans l'année</t>
  </si>
  <si>
    <t>5 (= 3 - 4)</t>
  </si>
  <si>
    <t>8 (= 2 x 7)</t>
  </si>
  <si>
    <t>Valeur des animaux achetés dans l'année</t>
  </si>
  <si>
    <t>9 (= 3 x 7)</t>
  </si>
  <si>
    <t>10 (=4x7)</t>
  </si>
  <si>
    <t>11 (=5x7)</t>
  </si>
  <si>
    <t>12 (= 6x7)</t>
  </si>
  <si>
    <t>Total SPA</t>
  </si>
  <si>
    <t>Valeur du capital avancé sous forme d'animaux (AN) (colonnes 8 + 11) :</t>
  </si>
  <si>
    <t xml:space="preserve">infrastructures (INF) et plantations (PL) </t>
  </si>
  <si>
    <t>Unités animales (par tête)</t>
  </si>
  <si>
    <t>Effectif initial</t>
  </si>
  <si>
    <t>Effectif final</t>
  </si>
  <si>
    <t xml:space="preserve">Unités animales (moyenne de l'année) </t>
  </si>
  <si>
    <t>Effectif moyen de l'année (par défaut, moyenne des effectifs initial et final)</t>
  </si>
  <si>
    <t>Unité de surface utilisée :</t>
  </si>
  <si>
    <t>, soit</t>
  </si>
  <si>
    <t>ha</t>
  </si>
  <si>
    <t>Superficie en unités locales</t>
  </si>
  <si>
    <t>Superficie en ha</t>
  </si>
  <si>
    <t>Valeur par unité locale</t>
  </si>
  <si>
    <t>et valeur de la terre en propriété utilisée dans le système de production (T)</t>
  </si>
  <si>
    <t xml:space="preserve">1. Superficie en propriété utilisée dans le système de production agricole (SAUprop) </t>
  </si>
  <si>
    <t>5 (= 2x4)</t>
  </si>
  <si>
    <t>T :</t>
  </si>
  <si>
    <t>SAU non en propriété :</t>
  </si>
  <si>
    <t>Total SAUprop :</t>
  </si>
  <si>
    <t>Total loyer de la terre (loy) :</t>
  </si>
  <si>
    <t>valeur de la terre en propriété utilisée dans le système de production (T), loyer de la terre (loy),</t>
  </si>
  <si>
    <t>Total SAU :</t>
  </si>
  <si>
    <t>3. Utilisation de communs</t>
  </si>
  <si>
    <t>Superficie en propriété hors SAU</t>
  </si>
  <si>
    <t>Revenu éventuel</t>
  </si>
  <si>
    <t>Superficie agricole utile (SAU), utilisation de communs, superficie en propriété</t>
  </si>
  <si>
    <t>non utilisée dans le système de production et revenu issu de sa mise en location</t>
  </si>
  <si>
    <t>Coût éventuel de l'accès</t>
  </si>
  <si>
    <t>2. Superficie non en propriété utilisée dans le système de production, loyer de la terre (loy) et Superficie agricole utile (SAU)</t>
  </si>
  <si>
    <t>2. Equipements</t>
  </si>
  <si>
    <t>3.Infrastructures</t>
  </si>
  <si>
    <t>Valeur des animaux achetés dans l'année hors remplacement d'animaux vendus la même année</t>
  </si>
  <si>
    <t>Valeur des animaux achetés dans l'année en remplacement d'animaux vendus la même année</t>
  </si>
  <si>
    <t>Quantité achetée dans l'année hors remplacement d'animaux vendus la même année</t>
  </si>
  <si>
    <t>Quantité achetée dans l'année en remplacement d'animaux vendus la même année</t>
  </si>
  <si>
    <t>(PL)</t>
  </si>
  <si>
    <t>(AN)</t>
  </si>
  <si>
    <t>4.a 
Quantité</t>
  </si>
  <si>
    <t>4.c 
Valeur totale</t>
  </si>
  <si>
    <t>5.a 
Quantité</t>
  </si>
  <si>
    <t>5.b
Valeur moyenne  par unité</t>
  </si>
  <si>
    <t>4.b
Valeur moyenne  par unité</t>
  </si>
  <si>
    <t>5.c 
Valeur totale</t>
  </si>
  <si>
    <t>(Intraconsom-mations produites)</t>
  </si>
  <si>
    <t>(Production finale du SPA)</t>
  </si>
  <si>
    <t>(PB de l'activité)</t>
  </si>
  <si>
    <t>Commentaires (préciser les types d'utilisation, expliquer les éventuelles différences de valeur unitaire selon l'usage)</t>
  </si>
  <si>
    <t>13.</t>
  </si>
  <si>
    <t>Activité 16 (investissement</t>
  </si>
  <si>
    <t>affecté à une activité) :</t>
  </si>
  <si>
    <t>Affecté à</t>
  </si>
  <si>
    <t>l'activité :</t>
  </si>
  <si>
    <t>Activité 20 (investissement</t>
  </si>
  <si>
    <t>Activité 19 (investissement</t>
  </si>
  <si>
    <t>Activité 18 (investissement</t>
  </si>
  <si>
    <t>Activité 17 (investissement</t>
  </si>
  <si>
    <t>Activité 15 (investissement</t>
  </si>
  <si>
    <t>non affecté à une activité) :</t>
  </si>
  <si>
    <t>Activité 14 (investissement</t>
  </si>
  <si>
    <t>Activité 13 (investissement</t>
  </si>
  <si>
    <t>Activité 12 (investissement</t>
  </si>
  <si>
    <t>coopé</t>
  </si>
  <si>
    <t>9 (= 5 x 8)</t>
  </si>
  <si>
    <t>(*): Moyenne annuelle du travail utilisé pour des investisse-</t>
  </si>
  <si>
    <t>ments (voir "Moyenne annuelle" des activités 16 à 20)</t>
  </si>
  <si>
    <t>26 (**)</t>
  </si>
  <si>
    <t>Tâches non affectées</t>
  </si>
  <si>
    <t>(soit la Valeur à l'état neuf de l'équipement ou l'infrastructure)</t>
  </si>
  <si>
    <t>(soit la Valeur à l'état neuf de l'équipement, l'infrastructure ou la plantation)</t>
  </si>
  <si>
    <t>13(=11+12)</t>
  </si>
  <si>
    <t>15(=8+11)</t>
  </si>
  <si>
    <t>16(=9+12)</t>
  </si>
  <si>
    <t>17(=15+16)</t>
  </si>
  <si>
    <t>18 (=7-10-13)</t>
  </si>
  <si>
    <t>Sur-</t>
  </si>
  <si>
    <t>face</t>
  </si>
  <si>
    <t>UA</t>
  </si>
  <si>
    <t>salar.</t>
  </si>
  <si>
    <t>tem-</t>
  </si>
  <si>
    <t>por.</t>
  </si>
  <si>
    <t>10 (=8+9)</t>
  </si>
  <si>
    <t>20 (=18-19)</t>
  </si>
  <si>
    <t>21 (=18-14)</t>
  </si>
  <si>
    <t>22(=21-19)</t>
  </si>
  <si>
    <t>Fiche 8. Valeur ajoutée brute (VAB), valeur ajoutée nette (VAN), marge brute (MB)</t>
  </si>
  <si>
    <t xml:space="preserve">et marge nette (MN) des différentes activités agricoles et d'élevage </t>
  </si>
  <si>
    <t>(FTsaltemp)</t>
  </si>
  <si>
    <t>Intraconsommations produites :</t>
  </si>
  <si>
    <t>Intraconsommations utilisées dans les activités agricoles et d'élevage :</t>
  </si>
  <si>
    <t>Total des intraconsommations utilisées :</t>
  </si>
  <si>
    <t xml:space="preserve">Vérification : </t>
  </si>
  <si>
    <t xml:space="preserve">Vérification de l'égalité des intraconsommations produites et utilisées </t>
  </si>
  <si>
    <t>Intraconsommations utilisées dans des tâches non affectées :</t>
  </si>
  <si>
    <t>Intraconsommations utilisées pour des investissements (quote-part annuelle) :</t>
  </si>
  <si>
    <t>(Ne modifier qu'en cas d'utilisation de ce tableau)</t>
  </si>
  <si>
    <t>a) Intrants utilisés dans les tâches non affectées</t>
  </si>
  <si>
    <t>a) Services utilisés dans les tâches non affectées</t>
  </si>
  <si>
    <t>2. Consommations intermédiaires non affectées (CIna)</t>
  </si>
  <si>
    <t>2.2. Services non affectés (serna)</t>
  </si>
  <si>
    <t>d) Total serna</t>
  </si>
  <si>
    <t>2.3. Somme des consommations</t>
  </si>
  <si>
    <t>d) Total inna</t>
  </si>
  <si>
    <t>1. Valeur ajoutée brute du système de production</t>
  </si>
  <si>
    <t>(fiche 7, activité 11)</t>
  </si>
  <si>
    <t>5. Valeur ajoutée nette du système de production</t>
  </si>
  <si>
    <t>2.1. intrants non affectés (inna)</t>
  </si>
  <si>
    <t>b) Autres intrants non affectés</t>
  </si>
  <si>
    <t>Prix unitaire</t>
  </si>
  <si>
    <t>b) Autres services non affectés</t>
  </si>
  <si>
    <t>c) Total autres inna</t>
  </si>
  <si>
    <t>c) Total autres serna</t>
  </si>
  <si>
    <t>16(=14x15)</t>
  </si>
  <si>
    <t>(S MN des</t>
  </si>
  <si>
    <r>
      <t>(</t>
    </r>
    <r>
      <rPr>
        <sz val="6"/>
        <rFont val="Symbol"/>
        <family val="1"/>
        <charset val="2"/>
      </rPr>
      <t>S</t>
    </r>
    <r>
      <rPr>
        <sz val="6"/>
        <rFont val="Calibri"/>
        <family val="2"/>
        <scheme val="minor"/>
      </rPr>
      <t xml:space="preserve"> Hjfam des activités)</t>
    </r>
  </si>
  <si>
    <r>
      <t>(</t>
    </r>
    <r>
      <rPr>
        <sz val="6"/>
        <rFont val="Symbol"/>
        <family val="1"/>
        <charset val="2"/>
      </rPr>
      <t>S</t>
    </r>
    <r>
      <rPr>
        <sz val="6"/>
        <rFont val="Calibri"/>
        <family val="2"/>
        <scheme val="minor"/>
      </rPr>
      <t xml:space="preserve"> PB des</t>
    </r>
  </si>
  <si>
    <r>
      <t>(</t>
    </r>
    <r>
      <rPr>
        <sz val="6"/>
        <rFont val="Symbol"/>
        <family val="1"/>
        <charset val="2"/>
      </rPr>
      <t>S</t>
    </r>
    <r>
      <rPr>
        <sz val="6"/>
        <rFont val="Calibri"/>
        <family val="2"/>
        <scheme val="minor"/>
      </rPr>
      <t xml:space="preserve"> CM des </t>
    </r>
  </si>
  <si>
    <r>
      <t>(</t>
    </r>
    <r>
      <rPr>
        <sz val="6"/>
        <rFont val="Symbol"/>
        <family val="1"/>
        <charset val="2"/>
      </rPr>
      <t xml:space="preserve">S </t>
    </r>
    <r>
      <rPr>
        <sz val="6"/>
        <rFont val="Calibri"/>
        <family val="2"/>
        <scheme val="minor"/>
      </rPr>
      <t xml:space="preserve">CM des </t>
    </r>
  </si>
  <si>
    <r>
      <t>(</t>
    </r>
    <r>
      <rPr>
        <sz val="6"/>
        <rFont val="Symbol"/>
        <family val="1"/>
        <charset val="2"/>
      </rPr>
      <t xml:space="preserve">S </t>
    </r>
    <r>
      <rPr>
        <sz val="6"/>
        <rFont val="Calibri"/>
        <family val="2"/>
        <scheme val="minor"/>
      </rPr>
      <t>IC des</t>
    </r>
  </si>
  <si>
    <r>
      <t>(</t>
    </r>
    <r>
      <rPr>
        <sz val="6"/>
        <rFont val="Symbol"/>
        <family val="1"/>
        <charset val="2"/>
      </rPr>
      <t>S</t>
    </r>
    <r>
      <rPr>
        <sz val="6"/>
        <rFont val="Calibri"/>
        <family val="2"/>
        <scheme val="minor"/>
      </rPr>
      <t xml:space="preserve"> VAB des</t>
    </r>
  </si>
  <si>
    <r>
      <t>(</t>
    </r>
    <r>
      <rPr>
        <sz val="6"/>
        <rFont val="Symbol"/>
        <family val="1"/>
        <charset val="2"/>
      </rPr>
      <t>S</t>
    </r>
    <r>
      <rPr>
        <sz val="6"/>
        <rFont val="Calibri"/>
        <family val="2"/>
        <scheme val="minor"/>
      </rPr>
      <t xml:space="preserve"> VAN des</t>
    </r>
  </si>
  <si>
    <r>
      <t>(</t>
    </r>
    <r>
      <rPr>
        <sz val="6"/>
        <rFont val="Symbol"/>
        <family val="1"/>
        <charset val="2"/>
      </rPr>
      <t>S</t>
    </r>
    <r>
      <rPr>
        <sz val="6"/>
        <rFont val="Calibri"/>
        <family val="2"/>
        <scheme val="minor"/>
      </rPr>
      <t xml:space="preserve"> MB des</t>
    </r>
  </si>
  <si>
    <r>
      <t>Fiche 9. Valeur ajoutée brute du système de production agricole (VAB</t>
    </r>
    <r>
      <rPr>
        <b/>
        <sz val="8"/>
        <rFont val="Calibri"/>
        <family val="2"/>
        <scheme val="minor"/>
      </rPr>
      <t>SP</t>
    </r>
    <r>
      <rPr>
        <b/>
        <sz val="14"/>
        <rFont val="Calibri"/>
        <family val="2"/>
        <scheme val="minor"/>
      </rPr>
      <t xml:space="preserve">) </t>
    </r>
  </si>
  <si>
    <r>
      <t>Fiche 10. Valeur ajoutée nette du système de production agricole (VAN</t>
    </r>
    <r>
      <rPr>
        <b/>
        <sz val="8"/>
        <rFont val="Calibri"/>
        <family val="2"/>
        <scheme val="minor"/>
      </rPr>
      <t>SP</t>
    </r>
    <r>
      <rPr>
        <b/>
        <sz val="14"/>
        <rFont val="Calibri"/>
        <family val="2"/>
        <scheme val="minor"/>
      </rPr>
      <t xml:space="preserve">) </t>
    </r>
  </si>
  <si>
    <r>
      <t>(VAB</t>
    </r>
    <r>
      <rPr>
        <sz val="8"/>
        <color theme="1"/>
        <rFont val="Calibri"/>
        <family val="2"/>
        <scheme val="minor"/>
      </rPr>
      <t>SP</t>
    </r>
    <r>
      <rPr>
        <sz val="11"/>
        <color theme="1"/>
        <rFont val="Calibri"/>
        <family val="2"/>
        <scheme val="minor"/>
      </rPr>
      <t>) (fiche 9)</t>
    </r>
  </si>
  <si>
    <r>
      <t>différentes activités (</t>
    </r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Calibri"/>
        <family val="2"/>
        <scheme val="minor"/>
      </rPr>
      <t>VAB) (fiche 8)</t>
    </r>
  </si>
  <si>
    <t>intermédiaires non affectées (CIna) (= inna+serna)</t>
  </si>
  <si>
    <t xml:space="preserve">3. Valeur ajoutée brute du système </t>
  </si>
  <si>
    <t>Total FTsalperm</t>
  </si>
  <si>
    <t>Force de travail salariée temporaire non affectée</t>
  </si>
  <si>
    <t>2. Répartition de la valeur ajoutée nette</t>
  </si>
  <si>
    <t>Rémunération de la force de travail salariée (FTsal)</t>
  </si>
  <si>
    <t>Intérêts (int)</t>
  </si>
  <si>
    <t>Prélèvements (taxes et impôts) (prél)</t>
  </si>
  <si>
    <t>Part de la VAN</t>
  </si>
  <si>
    <r>
      <t>Valeur ajoutée nette du système de production (VAN</t>
    </r>
    <r>
      <rPr>
        <b/>
        <sz val="8"/>
        <rFont val="Calibri"/>
        <family val="2"/>
        <scheme val="minor"/>
      </rPr>
      <t>SP</t>
    </r>
    <r>
      <rPr>
        <b/>
        <sz val="11"/>
        <rFont val="Calibri"/>
        <family val="2"/>
        <scheme val="minor"/>
      </rPr>
      <t>)</t>
    </r>
  </si>
  <si>
    <t>Revenu agricole (RA)</t>
  </si>
  <si>
    <t>Part du RA</t>
  </si>
  <si>
    <t>1. Rémunération de la force de travail salariée</t>
  </si>
  <si>
    <t>Rémunération de la force de travail familiale ou des détenteurs des capitaux de l'exploitation</t>
  </si>
  <si>
    <r>
      <t>Part de la VAN</t>
    </r>
    <r>
      <rPr>
        <sz val="8"/>
        <rFont val="Calibri"/>
        <family val="2"/>
        <scheme val="minor"/>
      </rPr>
      <t>SP</t>
    </r>
    <r>
      <rPr>
        <sz val="11"/>
        <rFont val="Calibri"/>
        <family val="2"/>
        <scheme val="minor"/>
      </rPr>
      <t xml:space="preserve"> destinée à rémunération de la force de travail familiale ou des détenteurs des capitaux de l'exploitation</t>
    </r>
  </si>
  <si>
    <t>Subventions agricoles directes (*)</t>
  </si>
  <si>
    <t>Voir dans ce cas les instructions dans le manuel d'utilisation.</t>
  </si>
  <si>
    <t xml:space="preserve">(*) Ou ensemble des subventions si l'on souhaite mettre aussi en évidence les subventions indirectes. </t>
  </si>
  <si>
    <r>
      <t>Variation d'inventaire (</t>
    </r>
    <r>
      <rPr>
        <sz val="8"/>
        <rFont val="Symbol"/>
        <family val="1"/>
        <charset val="2"/>
      </rPr>
      <t>D</t>
    </r>
    <r>
      <rPr>
        <sz val="8"/>
        <rFont val="Calibri"/>
        <family val="2"/>
        <scheme val="minor"/>
      </rPr>
      <t>INV)</t>
    </r>
  </si>
  <si>
    <t>1.3. Rémunération de l'ensemble de la force de travail salariée (FTsal)</t>
  </si>
  <si>
    <t>Force de travail sal. temporaire affectée aux activités agricoles et d'élevage</t>
  </si>
  <si>
    <t>Total force de travail salariée temporaire (FTsaltemp)</t>
  </si>
  <si>
    <t>1.1. Rémunération de la force de travail salariée temporaire (FTsaltemp)</t>
  </si>
  <si>
    <t>Loyer de la terre (loy)</t>
  </si>
  <si>
    <t>et éléments constitutifs du revenu agricole</t>
  </si>
  <si>
    <t xml:space="preserve">3. Revenu agricole (RA) et éléments constitutifs </t>
  </si>
  <si>
    <t>Fiche 12. Données complémentaires pour l'évaluation du système de production du point de vue de l'agriculteur</t>
  </si>
  <si>
    <t>activités agricoles et d'élevage (fiche 8)</t>
  </si>
  <si>
    <t>non affectées (fiche 7)</t>
  </si>
  <si>
    <t>dans des investissements non affectés</t>
  </si>
  <si>
    <t>6.2. Travail reçu pour des tâches non</t>
  </si>
  <si>
    <t>6.3. Moyenne annuelle du travail reçu dans</t>
  </si>
  <si>
    <t>6.4. Total travail reçu dans le cadre de</t>
  </si>
  <si>
    <t>CM FT salariée</t>
  </si>
  <si>
    <t>non affectées (CIna) (fiche 9)</t>
  </si>
  <si>
    <t>1.2. Rémunération de la force de travail salariée permanente (non affectée) (FTsalperm)</t>
  </si>
  <si>
    <t>(FTsalna) (fiche 11)</t>
  </si>
  <si>
    <t>et d'impôts (prél) (fiche 11)</t>
  </si>
  <si>
    <t>7 ( = 5 x 6)</t>
  </si>
  <si>
    <t>8(=5x(100%-6)</t>
  </si>
  <si>
    <t>UTF</t>
  </si>
  <si>
    <t>Part des UTF utilisée ou disponible pour des activités productives extra-agricoles (%)</t>
  </si>
  <si>
    <t>Part des UTF utilisée ou disponible pour les activités agricoles du système de production (en %)</t>
  </si>
  <si>
    <t>UTF extra-agricoles</t>
  </si>
  <si>
    <t>2. Unités de travail agricole (UTA)</t>
  </si>
  <si>
    <t>1. Composition de la famille, unités de travail familial (UTAF), unités de travail agricole familial (UTF) et unités de consommation (UC)</t>
  </si>
  <si>
    <t>2.3. UTA</t>
  </si>
  <si>
    <t>2.1. UTAF</t>
  </si>
  <si>
    <t>2.2. UTA salariés permanents</t>
  </si>
  <si>
    <t>5. Jours de travail salarié agricole</t>
  </si>
  <si>
    <t>6. Jours de travail externe reçu dans le cadre de relations de coopération</t>
  </si>
  <si>
    <t>7. Jours de travail agricole total</t>
  </si>
  <si>
    <t>4. Jours de travail agricole familial</t>
  </si>
  <si>
    <t>les tâches non affectées (fiche 7)</t>
  </si>
  <si>
    <t>dans le cadre de relations de coopération</t>
  </si>
  <si>
    <t>des investissements non affectés (fiche 7)</t>
  </si>
  <si>
    <t xml:space="preserve">6.1. Travail reçu pour les différentes activités </t>
  </si>
  <si>
    <t>activités agricoles et d'élevage (fiches 7 et 8)</t>
  </si>
  <si>
    <r>
      <t>aux activités (</t>
    </r>
    <r>
      <rPr>
        <sz val="10"/>
        <rFont val="Symbol"/>
        <family val="1"/>
        <charset val="2"/>
      </rPr>
      <t>S</t>
    </r>
    <r>
      <rPr>
        <sz val="10"/>
        <rFont val="Calibri"/>
        <family val="2"/>
        <scheme val="minor"/>
      </rPr>
      <t>CM affectés)) (fiche 8)</t>
    </r>
  </si>
  <si>
    <t>UTAF</t>
  </si>
  <si>
    <t>6. Coûts moné-</t>
  </si>
  <si>
    <t>%</t>
  </si>
  <si>
    <r>
      <t>VAB/</t>
    </r>
    <r>
      <rPr>
        <sz val="10"/>
        <rFont val="Symbol"/>
        <family val="1"/>
        <charset val="2"/>
      </rPr>
      <t>S</t>
    </r>
    <r>
      <rPr>
        <sz val="10"/>
        <rFont val="Calibri"/>
        <family val="2"/>
        <scheme val="minor"/>
      </rPr>
      <t>VAB</t>
    </r>
  </si>
  <si>
    <t>(poids des différentes activités dans la somme de la valeur ajoutée</t>
  </si>
  <si>
    <t>brute des différentes activités agricoles et d'élevage)</t>
  </si>
  <si>
    <t>9.1. Somme des coûts monétaires affectés</t>
  </si>
  <si>
    <t xml:space="preserve">9.2. Consommations intermédiaires </t>
  </si>
  <si>
    <t>9.3. Force de travail salariée non affectée</t>
  </si>
  <si>
    <t>9.4. Loyer (loy) (fiche 11)</t>
  </si>
  <si>
    <t>9.5. Intérêts (int) (fiche 11)</t>
  </si>
  <si>
    <t>9.6. Prélèvements sous forme de taxes</t>
  </si>
  <si>
    <t>9.7. Total Coûts monétaires du système de</t>
  </si>
  <si>
    <t>3. Orientation productive du système de production</t>
  </si>
  <si>
    <t>Efficience brute de l'utilisation de la terre (VAB/S)</t>
  </si>
  <si>
    <t>Chargement animal (UA/SFP)</t>
  </si>
  <si>
    <t>Efficience brute de l'utilisation des animaux (VAB/UA)</t>
  </si>
  <si>
    <t>Rentabilité brute de l'utilisation de la terre (MB/S)</t>
  </si>
  <si>
    <t>Rentabilité brute de l'utilisation des animaux (MB/UA)</t>
  </si>
  <si>
    <t xml:space="preserve">Unité utilisée </t>
  </si>
  <si>
    <t>Efficience nette de l'utilisation de la terre (VAN/S)</t>
  </si>
  <si>
    <t>Efficience nette de l'utilisation des animaux (VAN/UA)</t>
  </si>
  <si>
    <t>Rentabilité de l'utilisation de la terre (RA/SAU)</t>
  </si>
  <si>
    <t>Caractérisation</t>
  </si>
  <si>
    <t>Rentabilité brute</t>
  </si>
  <si>
    <t>Productivité et efficience nette</t>
  </si>
  <si>
    <t>Indicateur</t>
  </si>
  <si>
    <t>Type d'indicateur</t>
  </si>
  <si>
    <t>Rentabilité</t>
  </si>
  <si>
    <t>UTA</t>
  </si>
  <si>
    <r>
      <t>(</t>
    </r>
    <r>
      <rPr>
        <sz val="6"/>
        <rFont val="Symbol"/>
        <family val="1"/>
        <charset val="2"/>
      </rPr>
      <t xml:space="preserve">S </t>
    </r>
    <r>
      <rPr>
        <sz val="6"/>
        <rFont val="Calibri"/>
        <family val="2"/>
        <scheme val="minor"/>
      </rPr>
      <t xml:space="preserve">CM </t>
    </r>
  </si>
  <si>
    <t xml:space="preserve">des activités </t>
  </si>
  <si>
    <t xml:space="preserve"> = CMaf)</t>
  </si>
  <si>
    <t>taires (CM)</t>
  </si>
  <si>
    <t xml:space="preserve">Fiche 13. Caractérisation et évaluation du point de vue de l'agriculteur des différentes activités agricoles </t>
  </si>
  <si>
    <t>et d'élevage et du système de production agricole</t>
  </si>
  <si>
    <t>5. Caractérisation et évaluation des différentes activités agricoles et d'élevage</t>
  </si>
  <si>
    <t>2. Nature de la force de travail utilisée dans le système de production agricole</t>
  </si>
  <si>
    <t>1.2. Disponibilité en terre par actif familial (SAU/UTAF)</t>
  </si>
  <si>
    <t>1.1. Disponibilité en terre propre par actif familial (Sprop/UTAF)</t>
  </si>
  <si>
    <t>1.3. Disponibilité en terre par actif agricole (SAU/UTA)</t>
  </si>
  <si>
    <t>1. La disponibilité en ressources productives par actif agricole familial et par actif agricole</t>
  </si>
  <si>
    <t>Productivité et efficience brutes</t>
  </si>
  <si>
    <t>Type d'indicateur et indicateur  =&gt;</t>
  </si>
  <si>
    <t>Productivité et efficience nettes</t>
  </si>
  <si>
    <r>
      <t>Productivité annuelle nette du travail (VAN</t>
    </r>
    <r>
      <rPr>
        <sz val="6"/>
        <rFont val="Calibri"/>
        <family val="2"/>
        <scheme val="minor"/>
      </rPr>
      <t>SP</t>
    </r>
    <r>
      <rPr>
        <sz val="9"/>
        <rFont val="Calibri"/>
        <family val="2"/>
        <scheme val="minor"/>
      </rPr>
      <t>/UTA)</t>
    </r>
  </si>
  <si>
    <r>
      <t>Efficience nette de l'utilisation de la terre (VAN</t>
    </r>
    <r>
      <rPr>
        <sz val="6"/>
        <rFont val="Calibri"/>
        <family val="2"/>
        <scheme val="minor"/>
      </rPr>
      <t>SP</t>
    </r>
    <r>
      <rPr>
        <sz val="9"/>
        <rFont val="Calibri"/>
        <family val="2"/>
        <scheme val="minor"/>
      </rPr>
      <t>/SAU)</t>
    </r>
  </si>
  <si>
    <r>
      <t xml:space="preserve">Rentabilité annuelle de l'utilisation du capital (taux de profit annuel, </t>
    </r>
    <r>
      <rPr>
        <sz val="9"/>
        <rFont val="Symbol"/>
        <family val="1"/>
        <charset val="2"/>
      </rPr>
      <t>t</t>
    </r>
    <r>
      <rPr>
        <sz val="9"/>
        <rFont val="Calibri"/>
        <family val="2"/>
        <scheme val="minor"/>
      </rPr>
      <t>p = RA/K)</t>
    </r>
  </si>
  <si>
    <t>Location terres en propriété</t>
  </si>
  <si>
    <t>Total location de terres propriété de l'EA</t>
  </si>
  <si>
    <t>net</t>
  </si>
  <si>
    <t>Ensemble des revenus nets extra-agricoles (REA)</t>
  </si>
  <si>
    <t>2. Revenu total de l'exploitation agricole (RT) et composition de ce revenu</t>
  </si>
  <si>
    <t>* Vente de force de travail</t>
  </si>
  <si>
    <t>* Autres activités</t>
  </si>
  <si>
    <t>* Transferts monétaires</t>
  </si>
  <si>
    <t xml:space="preserve">Revenus extra-agricoles (REA) </t>
  </si>
  <si>
    <t>dont :</t>
  </si>
  <si>
    <t>Revenu total (RT)</t>
  </si>
  <si>
    <t>3. Revenu total par unité de travail familial (RT/UTF)</t>
  </si>
  <si>
    <t>RT</t>
  </si>
  <si>
    <t>/UTF</t>
  </si>
  <si>
    <t>Fiche 14. Revenu total de l'exploitation agricole (RT) et RT/UTF</t>
  </si>
  <si>
    <t>/ UC</t>
  </si>
  <si>
    <t>Unités de Consommation / UTAF</t>
  </si>
  <si>
    <t>UC/UTAF</t>
  </si>
  <si>
    <t>Par UC :</t>
  </si>
  <si>
    <t>Par UTAF :</t>
  </si>
  <si>
    <t>/ UTAF</t>
  </si>
  <si>
    <t>1.1. En utilisant le nombre d'unité de consommation réel de l'exploitation</t>
  </si>
  <si>
    <t>1.2. En calculant un nombre d'UC sur la base d'un ratio UTF/UC moyen du territoire</t>
  </si>
  <si>
    <t>Revenu agricole (RA) par UTAF</t>
  </si>
  <si>
    <t>Unités de Consommation / UTF</t>
  </si>
  <si>
    <t>Par UTF :</t>
  </si>
  <si>
    <t>Excédent économique agricole / UTAF</t>
  </si>
  <si>
    <t>Excédent économique total par UTF (E/UTF)</t>
  </si>
  <si>
    <t>Revenu total (RT) par UTF</t>
  </si>
  <si>
    <t>2.1. En utilisant le nombre d'unité de consommation réel de l'exploitation</t>
  </si>
  <si>
    <t>2.2. En calculant un nombre d'UC sur la base d'un ratio UTF/UC moyen du territoire</t>
  </si>
  <si>
    <t>/ UTF</t>
  </si>
  <si>
    <t>Fiche 15. Excédent économique ( E )</t>
  </si>
  <si>
    <t>1. Revenus extra-agricoles (REA)</t>
  </si>
  <si>
    <t>2. Excédent économique total de l'exploitation agricole par UTF (E/UTF)</t>
  </si>
  <si>
    <t>1. Excédent économique d'origine agricole par UTAF (Eagr/UTAF)</t>
  </si>
  <si>
    <t>1. Activité</t>
  </si>
  <si>
    <t>2. Personne(s)</t>
  </si>
  <si>
    <t>3. Revenu</t>
  </si>
  <si>
    <t>4. Type</t>
  </si>
  <si>
    <t>5. Montant</t>
  </si>
  <si>
    <t>6. Revenu</t>
  </si>
  <si>
    <t>1. Précisions éventuelles</t>
  </si>
  <si>
    <t>3. Montant</t>
  </si>
  <si>
    <t>A. Vente de force de travail</t>
  </si>
  <si>
    <t>B. Autres activités</t>
  </si>
  <si>
    <t>C. Transferts monétaires</t>
  </si>
  <si>
    <t>Niveau de revenu correspondant à la satisfaction des besoins fondamentaux</t>
  </si>
  <si>
    <t>Unités animales par tête</t>
  </si>
  <si>
    <t>Coûts monétaires (CM) et coûts des intraconsommations utilisées (IC)</t>
  </si>
  <si>
    <t>(intra-consommations produites)</t>
  </si>
  <si>
    <t>de l'activité</t>
  </si>
  <si>
    <t>constituant</t>
  </si>
  <si>
    <t>des IC</t>
  </si>
  <si>
    <t>des CM</t>
  </si>
  <si>
    <t>monétaire</t>
  </si>
  <si>
    <t>(coût du SP)</t>
  </si>
  <si>
    <t xml:space="preserve">Intraconsommations utilisées (IC) et coûts monétaires (CM) </t>
  </si>
  <si>
    <t>utilisées</t>
  </si>
  <si>
    <t>des activités)</t>
  </si>
  <si>
    <r>
      <t>Ensemble des VAB (</t>
    </r>
    <r>
      <rPr>
        <b/>
        <sz val="10"/>
        <rFont val="Symbol"/>
        <family val="1"/>
        <charset val="2"/>
      </rPr>
      <t>S</t>
    </r>
    <r>
      <rPr>
        <b/>
        <sz val="10"/>
        <rFont val="Calibri"/>
        <family val="2"/>
        <scheme val="minor"/>
      </rPr>
      <t>VAB)</t>
    </r>
  </si>
  <si>
    <t>Autonomie</t>
  </si>
  <si>
    <r>
      <t>VAN</t>
    </r>
    <r>
      <rPr>
        <sz val="7"/>
        <rFont val="Calibri"/>
        <family val="2"/>
        <scheme val="minor"/>
      </rPr>
      <t>SP</t>
    </r>
    <r>
      <rPr>
        <sz val="9"/>
        <rFont val="Calibri"/>
        <family val="2"/>
        <scheme val="minor"/>
      </rPr>
      <t>/PB</t>
    </r>
    <r>
      <rPr>
        <sz val="7"/>
        <rFont val="Calibri"/>
        <family val="2"/>
        <scheme val="minor"/>
      </rPr>
      <t>SP</t>
    </r>
  </si>
  <si>
    <t>Rémunéra-tion annuelle du travail familial (RA/UTAF)</t>
  </si>
  <si>
    <t>Dépréciation</t>
  </si>
  <si>
    <t>Dépréciation annuelle</t>
  </si>
  <si>
    <t>2. Dépréciation annuelle non affectée de l'ensemble des équipe-</t>
  </si>
  <si>
    <t>Achats d'animaux (en négatif)</t>
  </si>
  <si>
    <t>Dépréciations affectées</t>
  </si>
  <si>
    <t xml:space="preserve">(**): Utiliser l'information relative aux dépréciations affectées, en fiche 2. </t>
  </si>
  <si>
    <t>Déprécia-</t>
  </si>
  <si>
    <t>tions</t>
  </si>
  <si>
    <t>affectées</t>
  </si>
  <si>
    <t>2. Dépréciations affectées aux différentes</t>
  </si>
  <si>
    <t>3. Dépréciations non affectées</t>
  </si>
  <si>
    <t>4. Intensité du système de production en travail et en</t>
  </si>
  <si>
    <r>
      <t xml:space="preserve">Produit brut du système de production agricole                            </t>
    </r>
    <r>
      <rPr>
        <sz val="9"/>
        <rFont val="Calibri"/>
        <family val="2"/>
        <scheme val="minor"/>
      </rPr>
      <t>(nécessaire au calcul de l'autonomie)</t>
    </r>
  </si>
  <si>
    <t>UM</t>
  </si>
  <si>
    <t>Surface (S)</t>
  </si>
  <si>
    <t>Travail familial</t>
  </si>
  <si>
    <t>Rentabilité nette</t>
  </si>
  <si>
    <t>Rentabilité nette de l'utilisation de la terre (MN/S)</t>
  </si>
  <si>
    <t>Rentabilité nette de l'utilisation des animaux (MN/UA)</t>
  </si>
  <si>
    <t>Unité utilisée =&gt;</t>
  </si>
  <si>
    <t>7. Evaluation du système de production agricole</t>
  </si>
  <si>
    <t xml:space="preserve">6. Caractérisation et évaluation annuelle de l'ensemble des activités agricoles réalisées sur une même sole </t>
  </si>
  <si>
    <t>Efficience brute de l'utilisation de la terre (VAB/S/an)</t>
  </si>
  <si>
    <t>Rentabilité brute de l'utilisation de la terre (MB/S/an)</t>
  </si>
  <si>
    <t>Efficience nette de l'utilisation de la terre (VAN/S/an)</t>
  </si>
  <si>
    <t>Rentabilité nette de l'utilisation de la terre (MN/S/an)</t>
  </si>
  <si>
    <t>4. Superficie en propriété non utilisée dans le système de production et revenu issu de leur mise en location</t>
  </si>
  <si>
    <t>(le total des dépréciations doit correspondre au chiffre de la fiche 2, 3.d)</t>
  </si>
  <si>
    <t>Fiche 11. Répartition de la valeur ajoutée nette, revenu agricole (RA)</t>
  </si>
  <si>
    <r>
      <t>9. Coûts monétaires du système de production agricole (CM</t>
    </r>
    <r>
      <rPr>
        <b/>
        <sz val="8"/>
        <rFont val="Calibri"/>
        <family val="2"/>
        <scheme val="minor"/>
      </rPr>
      <t>SP</t>
    </r>
    <r>
      <rPr>
        <b/>
        <sz val="12"/>
        <rFont val="Calibri"/>
        <family val="2"/>
        <scheme val="minor"/>
      </rPr>
      <t>)</t>
    </r>
  </si>
  <si>
    <r>
      <t>production agricole (CM</t>
    </r>
    <r>
      <rPr>
        <b/>
        <sz val="8"/>
        <rFont val="Calibri"/>
        <family val="2"/>
        <scheme val="minor"/>
      </rPr>
      <t>SP</t>
    </r>
    <r>
      <rPr>
        <b/>
        <sz val="10"/>
        <rFont val="Calibri"/>
        <family val="2"/>
        <scheme val="minor"/>
      </rPr>
      <t>)</t>
    </r>
  </si>
  <si>
    <t>Fiche 2. La dépréciation et la valeur des équipements, infrastructures et plantations</t>
  </si>
  <si>
    <t>total (dtot)</t>
  </si>
  <si>
    <t>annuelle (d =</t>
  </si>
  <si>
    <t>dtot/n)</t>
  </si>
  <si>
    <t>Vunit</t>
  </si>
  <si>
    <t>non affectée</t>
  </si>
  <si>
    <t>affectée</t>
  </si>
  <si>
    <t>(V)</t>
  </si>
  <si>
    <t>et de l'ensemble des moyens de production (dna)</t>
  </si>
  <si>
    <t>4. Valeur de l'ensemble des équipements (EQ),</t>
  </si>
  <si>
    <t>d) Moyens de production (dna)</t>
  </si>
  <si>
    <r>
      <t>3. Dépréciation annuelle de l'ensemble des équipements (eq), infrastructures (inf), plantations (pl) et de l'ensemble des moyens de production (d</t>
    </r>
    <r>
      <rPr>
        <b/>
        <sz val="9"/>
        <rFont val="Calibri"/>
        <family val="2"/>
        <scheme val="minor"/>
      </rPr>
      <t>SP)</t>
    </r>
  </si>
  <si>
    <r>
      <t>d) Moyens de production (d</t>
    </r>
    <r>
      <rPr>
        <b/>
        <sz val="6"/>
        <rFont val="Calibri"/>
        <family val="2"/>
        <scheme val="minor"/>
      </rPr>
      <t>SP</t>
    </r>
    <r>
      <rPr>
        <b/>
        <sz val="8"/>
        <rFont val="Calibri"/>
        <family val="2"/>
        <scheme val="minor"/>
      </rPr>
      <t>)</t>
    </r>
  </si>
  <si>
    <t>Fiche 3. La valeur des animaux (AN), la variation de valeur d'inventaire (ΔINV), le nombre d'unités animales (UA)</t>
  </si>
  <si>
    <t>Variation de la valeur d'inventaire (ΔINV) (colonne 12 - colonne 8) :</t>
  </si>
  <si>
    <t>Fiche 7. Travail (jT), coûts monétaires (CM), intra-consommations utilisées (IC) et dépréciations affectéss (daf) des différentes activités agricoles et d’élevage ; travail (jT), CM et IC des tâches non affectées et des investissements impliquant un travail dans l’exploitation ; valeur de ces mêmes investissements</t>
  </si>
  <si>
    <t>jT</t>
  </si>
  <si>
    <t>"jT investissem."(*)</t>
  </si>
  <si>
    <t>daf</t>
  </si>
  <si>
    <r>
      <t>(</t>
    </r>
    <r>
      <rPr>
        <sz val="6"/>
        <rFont val="Symbol"/>
        <family val="1"/>
        <charset val="2"/>
      </rPr>
      <t>S</t>
    </r>
    <r>
      <rPr>
        <sz val="6"/>
        <rFont val="Calibri"/>
        <family val="2"/>
        <scheme val="minor"/>
      </rPr>
      <t xml:space="preserve"> jTsal temp des activités)</t>
    </r>
  </si>
  <si>
    <t>(daf</t>
  </si>
  <si>
    <t>activités (daf) (fiche 8)</t>
  </si>
  <si>
    <t>(dna) (fiche 2)</t>
  </si>
  <si>
    <r>
      <t>4. Total dépréciations (d</t>
    </r>
    <r>
      <rPr>
        <sz val="8"/>
        <rFont val="Calibri"/>
        <family val="2"/>
        <scheme val="minor"/>
      </rPr>
      <t>SP</t>
    </r>
    <r>
      <rPr>
        <sz val="11"/>
        <rFont val="Calibri"/>
        <family val="2"/>
        <scheme val="minor"/>
      </rPr>
      <t>) (=daf + dna)</t>
    </r>
  </si>
  <si>
    <r>
      <t xml:space="preserve"> (VAN</t>
    </r>
    <r>
      <rPr>
        <sz val="8"/>
        <rFont val="Calibri"/>
        <family val="2"/>
        <scheme val="minor"/>
      </rPr>
      <t>SP</t>
    </r>
    <r>
      <rPr>
        <sz val="11"/>
        <rFont val="Calibri"/>
        <family val="2"/>
        <scheme val="minor"/>
      </rPr>
      <t>) (= VAB</t>
    </r>
    <r>
      <rPr>
        <sz val="8"/>
        <rFont val="Calibri"/>
        <family val="2"/>
        <scheme val="minor"/>
      </rPr>
      <t>SP</t>
    </r>
    <r>
      <rPr>
        <sz val="11"/>
        <rFont val="Calibri"/>
        <family val="2"/>
        <scheme val="minor"/>
      </rPr>
      <t xml:space="preserve"> - d</t>
    </r>
    <r>
      <rPr>
        <sz val="8"/>
        <rFont val="Calibri"/>
        <family val="2"/>
        <scheme val="minor"/>
      </rPr>
      <t>SP</t>
    </r>
    <r>
      <rPr>
        <sz val="11"/>
        <rFont val="Calibri"/>
        <family val="2"/>
        <scheme val="minor"/>
      </rPr>
      <t>)</t>
    </r>
  </si>
  <si>
    <t>4.1. Somme des jT familial des différentes</t>
  </si>
  <si>
    <t xml:space="preserve">4.2. jT familial utilisés dans </t>
  </si>
  <si>
    <t>4.3. Moyenne annuelle des jT fam. utilisés</t>
  </si>
  <si>
    <t>4.4. Total jT familial utilisés</t>
  </si>
  <si>
    <t>4.5. jT familial travaillés pour autrui</t>
  </si>
  <si>
    <t>5.1. Somme jT salarié des différentes</t>
  </si>
  <si>
    <t xml:space="preserve">5.2. jT salarié utilisés dans les tâches  </t>
  </si>
  <si>
    <t>5.3. Moy. annuelle jT salarié utilisés dans</t>
  </si>
  <si>
    <t>5.4. Total jT salarié (jTsal)</t>
  </si>
  <si>
    <t>agricoles et d'élevage, en jT (fiche 7)</t>
  </si>
  <si>
    <t>affectées, en jT (fiche 7)</t>
  </si>
  <si>
    <t>investissements non affectés, en jT (fiche 7)</t>
  </si>
  <si>
    <t>relations de coopération (jTcoop)</t>
  </si>
  <si>
    <t>Total (jT)</t>
  </si>
  <si>
    <t>dans le système de production (jTfam)</t>
  </si>
  <si>
    <t>7. Capital de production (C)</t>
  </si>
  <si>
    <t>8. Capital avancé (K)</t>
  </si>
  <si>
    <t>Fiche 5. Le capital de production (C) et le capital avancé dans la production agricole de l'année (K)</t>
  </si>
  <si>
    <t>1.4. Disponibilité en capital par actif familial (C/UTAF)</t>
  </si>
  <si>
    <t>1.1. Force de travail familiale (jTfam)</t>
  </si>
  <si>
    <t>1.2. Force de travail salariée (jTsal)</t>
  </si>
  <si>
    <t>1.3. Force de travail reçue en coopération (jTcoop)</t>
  </si>
  <si>
    <t>1.4. Ensemble de la force de travail agricole (jT)</t>
  </si>
  <si>
    <t>capital</t>
  </si>
  <si>
    <t>Intensité en travail (jT / SAU / an)</t>
  </si>
  <si>
    <t xml:space="preserve">Intensité en capital d'exploitation </t>
  </si>
  <si>
    <t>utilisé (CE / SAU)</t>
  </si>
  <si>
    <t>consommé (ce / SAU / an)</t>
  </si>
  <si>
    <t>8. Capital d'exploitation consommé (ce) et utilisé (CE)</t>
  </si>
  <si>
    <t>8.1. Capital d'exploitation consommé (ce)</t>
  </si>
  <si>
    <t>8.2. Capital d'exploitation utilisé (CE)</t>
  </si>
  <si>
    <t>Intensité en travail (jT/S)</t>
  </si>
  <si>
    <t>Intensité en capital d'exploitation consommé (ce/S)</t>
  </si>
  <si>
    <t>Productivité journalière brute du travail (VAB/jT)</t>
  </si>
  <si>
    <t>Efficience brute de l'utilisation du capital d'exploitation consommé (VAB/ce)</t>
  </si>
  <si>
    <t>jTfam</t>
  </si>
  <si>
    <t>Rémunération journalière brute du travail familial (MB/jTfam)</t>
  </si>
  <si>
    <t>Productivité journalière nette du travail (VAN/jT)</t>
  </si>
  <si>
    <t>Efficience nette de l'utilisation du capital d'exploitation consommé (VAN/ce)</t>
  </si>
  <si>
    <t>Rémunération journalière nette du travail familial (MN/jTfam)</t>
  </si>
  <si>
    <t>ce</t>
  </si>
  <si>
    <t>Intensité en travail (jT/S/an)</t>
  </si>
  <si>
    <t>Intensité en capital d'exploitation consommé (ce/S/an)</t>
  </si>
  <si>
    <r>
      <t>Productivité journalière nette du travail (VAN</t>
    </r>
    <r>
      <rPr>
        <sz val="6"/>
        <rFont val="Calibri"/>
        <family val="2"/>
        <scheme val="minor"/>
      </rPr>
      <t>SP</t>
    </r>
    <r>
      <rPr>
        <sz val="9"/>
        <rFont val="Calibri"/>
        <family val="2"/>
        <scheme val="minor"/>
      </rPr>
      <t>/jT)</t>
    </r>
  </si>
  <si>
    <t>Rémunéra-tion journalière du travail familial (RA/jTfam)</t>
  </si>
  <si>
    <t>Efficience nette de l'utilisation du capital d'exploitation</t>
  </si>
  <si>
    <r>
      <t>Capital d'exploit. consommé (VAN</t>
    </r>
    <r>
      <rPr>
        <sz val="6"/>
        <color theme="1"/>
        <rFont val="Calibri"/>
        <family val="2"/>
        <scheme val="minor"/>
      </rPr>
      <t>SP</t>
    </r>
    <r>
      <rPr>
        <sz val="9"/>
        <color theme="1"/>
        <rFont val="Calibri"/>
        <family val="2"/>
        <scheme val="minor"/>
      </rPr>
      <t>/ce)</t>
    </r>
  </si>
  <si>
    <r>
      <t>Capital d'exploit. utilisé (VAN</t>
    </r>
    <r>
      <rPr>
        <sz val="6"/>
        <color theme="1"/>
        <rFont val="Calibri"/>
        <family val="2"/>
        <scheme val="minor"/>
      </rPr>
      <t>SP</t>
    </r>
    <r>
      <rPr>
        <sz val="9"/>
        <color theme="1"/>
        <rFont val="Calibri"/>
        <family val="2"/>
        <scheme val="minor"/>
      </rPr>
      <t>/CE)</t>
    </r>
  </si>
  <si>
    <r>
      <t>de production (VAB</t>
    </r>
    <r>
      <rPr>
        <b/>
        <sz val="9"/>
        <color theme="1"/>
        <rFont val="Calibri"/>
        <family val="2"/>
        <scheme val="minor"/>
      </rPr>
      <t>SP</t>
    </r>
    <r>
      <rPr>
        <b/>
        <sz val="12"/>
        <color theme="1"/>
        <rFont val="Calibri"/>
        <family val="2"/>
        <scheme val="minor"/>
      </rPr>
      <t>) (=SVAB - CIna)</t>
    </r>
  </si>
  <si>
    <t>Tableur calcul économique automatisé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</si>
</sst>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_-* #,##0\ _€_-;\-* #,##0\ _€_-;_-* &quot;-&quot;??\ _€_-;_-@_-"/>
    <numFmt numFmtId="170" formatCode="_-* #,##0.0\ _€_-;\-* #,##0.0\ _€_-;_-* &quot;-&quot;??\ _€_-;_-@_-"/>
    <numFmt numFmtId="171" formatCode="_(* #,##0.000_);_(* \(#,##0.000\);_(* &quot;-&quot;??_);_(@_)"/>
    <numFmt numFmtId="172" formatCode="0.0%"/>
    <numFmt numFmtId="173" formatCode="#,##0.0"/>
    <numFmt numFmtId="174" formatCode="\-"/>
    <numFmt numFmtId="175" formatCode="#,##0_ ;\-#,##0\ "/>
    <numFmt numFmtId="176" formatCode="#,##0.00_ ;\-#,##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Symbol"/>
      <family val="1"/>
      <charset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2" tint="-0.899990844447157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2" tint="-0.899990844447157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2" tint="-0.89999084444715716"/>
      <name val="Calibri"/>
      <family val="2"/>
      <scheme val="minor"/>
    </font>
    <font>
      <b/>
      <sz val="8"/>
      <color theme="2" tint="-0.89999084444715716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2" tint="-0.89999084444715716"/>
      <name val="Calibri"/>
      <family val="2"/>
      <scheme val="minor"/>
    </font>
    <font>
      <sz val="6"/>
      <color theme="2" tint="-0.89999084444715716"/>
      <name val="Calibri"/>
      <family val="2"/>
      <scheme val="minor"/>
    </font>
    <font>
      <sz val="7"/>
      <color rgb="FFFF0000"/>
      <name val="Calibri"/>
      <family val="2"/>
      <scheme val="minor"/>
    </font>
    <font>
      <sz val="5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Symbol"/>
      <family val="1"/>
      <charset val="2"/>
    </font>
    <font>
      <sz val="10"/>
      <name val="Symbol"/>
      <family val="1"/>
      <charset val="2"/>
    </font>
    <font>
      <sz val="9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name val="Symbol"/>
      <family val="1"/>
      <charset val="2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Symbol"/>
      <family val="1"/>
      <charset val="2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7">
    <xf numFmtId="0" fontId="0" fillId="0" borderId="0" xfId="0"/>
    <xf numFmtId="166" fontId="0" fillId="0" borderId="0" xfId="1" applyNumberFormat="1" applyFont="1"/>
    <xf numFmtId="166" fontId="0" fillId="0" borderId="0" xfId="1" applyNumberFormat="1" applyFont="1" applyFill="1" applyProtection="1"/>
    <xf numFmtId="166" fontId="0" fillId="0" borderId="0" xfId="1" applyNumberFormat="1" applyFont="1" applyBorder="1"/>
    <xf numFmtId="166" fontId="0" fillId="0" borderId="6" xfId="1" applyNumberFormat="1" applyFont="1" applyBorder="1"/>
    <xf numFmtId="166" fontId="0" fillId="0" borderId="5" xfId="1" applyNumberFormat="1" applyFont="1" applyBorder="1"/>
    <xf numFmtId="166" fontId="0" fillId="0" borderId="7" xfId="1" applyNumberFormat="1" applyFont="1" applyBorder="1"/>
    <xf numFmtId="166" fontId="0" fillId="0" borderId="12" xfId="1" applyNumberFormat="1" applyFont="1" applyBorder="1"/>
    <xf numFmtId="166" fontId="0" fillId="0" borderId="4" xfId="1" applyNumberFormat="1" applyFont="1" applyBorder="1"/>
    <xf numFmtId="166" fontId="0" fillId="0" borderId="0" xfId="1" applyNumberFormat="1" applyFont="1" applyFill="1" applyBorder="1" applyProtection="1"/>
    <xf numFmtId="166" fontId="0" fillId="0" borderId="38" xfId="1" applyNumberFormat="1" applyFont="1" applyFill="1" applyBorder="1" applyProtection="1"/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 applyFill="1" applyBorder="1"/>
    <xf numFmtId="167" fontId="0" fillId="0" borderId="0" xfId="1" applyNumberFormat="1" applyFont="1"/>
    <xf numFmtId="166" fontId="0" fillId="0" borderId="38" xfId="1" applyNumberFormat="1" applyFont="1" applyBorder="1"/>
    <xf numFmtId="167" fontId="0" fillId="0" borderId="38" xfId="1" applyNumberFormat="1" applyFont="1" applyFill="1" applyBorder="1" applyProtection="1"/>
    <xf numFmtId="166" fontId="0" fillId="0" borderId="48" xfId="1" applyNumberFormat="1" applyFont="1" applyBorder="1"/>
    <xf numFmtId="166" fontId="0" fillId="0" borderId="49" xfId="1" applyNumberFormat="1" applyFont="1" applyBorder="1"/>
    <xf numFmtId="167" fontId="0" fillId="0" borderId="30" xfId="1" applyNumberFormat="1" applyFont="1" applyBorder="1"/>
    <xf numFmtId="166" fontId="0" fillId="0" borderId="32" xfId="1" applyNumberFormat="1" applyFont="1" applyBorder="1" applyAlignment="1">
      <alignment horizontal="right"/>
    </xf>
    <xf numFmtId="166" fontId="0" fillId="0" borderId="42" xfId="1" applyNumberFormat="1" applyFont="1" applyBorder="1"/>
    <xf numFmtId="167" fontId="0" fillId="0" borderId="0" xfId="1" applyNumberFormat="1" applyFont="1" applyBorder="1"/>
    <xf numFmtId="166" fontId="0" fillId="0" borderId="0" xfId="1" applyNumberFormat="1" applyFont="1" applyBorder="1" applyAlignment="1">
      <alignment horizontal="center"/>
    </xf>
    <xf numFmtId="166" fontId="0" fillId="2" borderId="38" xfId="1" applyNumberFormat="1" applyFont="1" applyFill="1" applyBorder="1" applyProtection="1">
      <protection locked="0"/>
    </xf>
    <xf numFmtId="167" fontId="0" fillId="0" borderId="0" xfId="1" applyNumberFormat="1" applyFont="1" applyFill="1" applyProtection="1"/>
    <xf numFmtId="166" fontId="0" fillId="0" borderId="40" xfId="1" applyNumberFormat="1" applyFont="1" applyBorder="1"/>
    <xf numFmtId="166" fontId="0" fillId="2" borderId="22" xfId="1" applyNumberFormat="1" applyFont="1" applyFill="1" applyBorder="1" applyProtection="1">
      <protection locked="0"/>
    </xf>
    <xf numFmtId="166" fontId="0" fillId="4" borderId="38" xfId="1" applyNumberFormat="1" applyFont="1" applyFill="1" applyBorder="1"/>
    <xf numFmtId="166" fontId="3" fillId="0" borderId="12" xfId="1" applyNumberFormat="1" applyFont="1" applyBorder="1"/>
    <xf numFmtId="166" fontId="1" fillId="0" borderId="12" xfId="1" applyNumberFormat="1" applyFont="1" applyBorder="1"/>
    <xf numFmtId="0" fontId="7" fillId="0" borderId="0" xfId="0" applyFont="1"/>
    <xf numFmtId="0" fontId="8" fillId="0" borderId="0" xfId="0" applyFont="1"/>
    <xf numFmtId="0" fontId="4" fillId="0" borderId="0" xfId="0" applyFont="1"/>
    <xf numFmtId="166" fontId="4" fillId="0" borderId="0" xfId="1" applyNumberFormat="1" applyFont="1"/>
    <xf numFmtId="166" fontId="4" fillId="0" borderId="42" xfId="1" applyNumberFormat="1" applyFont="1" applyBorder="1"/>
    <xf numFmtId="166" fontId="4" fillId="0" borderId="0" xfId="1" applyNumberFormat="1" applyFont="1" applyBorder="1"/>
    <xf numFmtId="166" fontId="4" fillId="0" borderId="0" xfId="1" applyNumberFormat="1" applyFont="1" applyFill="1" applyProtection="1">
      <protection locked="0"/>
    </xf>
    <xf numFmtId="0" fontId="4" fillId="0" borderId="0" xfId="0" applyFont="1" applyProtection="1">
      <protection locked="0"/>
    </xf>
    <xf numFmtId="165" fontId="4" fillId="0" borderId="0" xfId="1" applyNumberFormat="1" applyFont="1" applyFill="1" applyBorder="1" applyProtection="1"/>
    <xf numFmtId="0" fontId="11" fillId="0" borderId="0" xfId="0" applyFont="1"/>
    <xf numFmtId="166" fontId="11" fillId="0" borderId="0" xfId="1" applyNumberFormat="1" applyFont="1"/>
    <xf numFmtId="166" fontId="11" fillId="0" borderId="0" xfId="1" applyNumberFormat="1" applyFont="1" applyBorder="1"/>
    <xf numFmtId="0" fontId="10" fillId="0" borderId="0" xfId="0" applyFont="1"/>
    <xf numFmtId="166" fontId="12" fillId="0" borderId="0" xfId="1" applyNumberFormat="1" applyFont="1" applyBorder="1"/>
    <xf numFmtId="166" fontId="12" fillId="0" borderId="0" xfId="1" applyNumberFormat="1" applyFont="1"/>
    <xf numFmtId="0" fontId="12" fillId="0" borderId="0" xfId="0" applyFont="1"/>
    <xf numFmtId="167" fontId="12" fillId="0" borderId="0" xfId="1" applyNumberFormat="1" applyFont="1"/>
    <xf numFmtId="166" fontId="12" fillId="0" borderId="38" xfId="1" applyNumberFormat="1" applyFont="1" applyBorder="1"/>
    <xf numFmtId="166" fontId="12" fillId="0" borderId="38" xfId="1" applyNumberFormat="1" applyFont="1" applyFill="1" applyBorder="1" applyProtection="1"/>
    <xf numFmtId="0" fontId="12" fillId="0" borderId="38" xfId="0" applyFont="1" applyBorder="1"/>
    <xf numFmtId="167" fontId="12" fillId="0" borderId="38" xfId="1" applyNumberFormat="1" applyFont="1" applyFill="1" applyBorder="1" applyProtection="1"/>
    <xf numFmtId="166" fontId="12" fillId="0" borderId="0" xfId="1" applyNumberFormat="1" applyFont="1" applyBorder="1" applyAlignment="1">
      <alignment horizontal="right"/>
    </xf>
    <xf numFmtId="166" fontId="12" fillId="0" borderId="48" xfId="1" applyNumberFormat="1" applyFont="1" applyBorder="1"/>
    <xf numFmtId="166" fontId="12" fillId="0" borderId="49" xfId="1" applyNumberFormat="1" applyFont="1" applyBorder="1"/>
    <xf numFmtId="167" fontId="12" fillId="0" borderId="30" xfId="1" applyNumberFormat="1" applyFont="1" applyBorder="1"/>
    <xf numFmtId="166" fontId="12" fillId="0" borderId="32" xfId="1" applyNumberFormat="1" applyFont="1" applyBorder="1" applyAlignment="1">
      <alignment horizontal="right"/>
    </xf>
    <xf numFmtId="166" fontId="12" fillId="0" borderId="42" xfId="1" applyNumberFormat="1" applyFont="1" applyBorder="1"/>
    <xf numFmtId="167" fontId="12" fillId="0" borderId="0" xfId="1" applyNumberFormat="1" applyFont="1" applyBorder="1"/>
    <xf numFmtId="166" fontId="12" fillId="0" borderId="0" xfId="1" applyNumberFormat="1" applyFont="1" applyBorder="1" applyAlignment="1">
      <alignment horizontal="center"/>
    </xf>
    <xf numFmtId="166" fontId="12" fillId="0" borderId="0" xfId="0" applyNumberFormat="1" applyFont="1"/>
    <xf numFmtId="0" fontId="12" fillId="0" borderId="4" xfId="0" applyFont="1" applyBorder="1"/>
    <xf numFmtId="0" fontId="12" fillId="0" borderId="5" xfId="0" applyFont="1" applyBorder="1"/>
    <xf numFmtId="166" fontId="12" fillId="0" borderId="5" xfId="0" applyNumberFormat="1" applyFont="1" applyBorder="1"/>
    <xf numFmtId="0" fontId="12" fillId="0" borderId="7" xfId="0" applyFont="1" applyBorder="1"/>
    <xf numFmtId="0" fontId="12" fillId="0" borderId="12" xfId="0" applyFont="1" applyBorder="1"/>
    <xf numFmtId="0" fontId="12" fillId="0" borderId="14" xfId="0" applyFont="1" applyBorder="1"/>
    <xf numFmtId="166" fontId="12" fillId="0" borderId="4" xfId="1" applyNumberFormat="1" applyFont="1" applyBorder="1"/>
    <xf numFmtId="166" fontId="12" fillId="0" borderId="6" xfId="1" applyNumberFormat="1" applyFont="1" applyBorder="1"/>
    <xf numFmtId="166" fontId="12" fillId="0" borderId="40" xfId="1" applyNumberFormat="1" applyFont="1" applyBorder="1"/>
    <xf numFmtId="166" fontId="8" fillId="0" borderId="0" xfId="1" applyNumberFormat="1" applyFont="1"/>
    <xf numFmtId="166" fontId="4" fillId="0" borderId="0" xfId="1" applyNumberFormat="1" applyFont="1" applyFill="1" applyBorder="1" applyProtection="1">
      <protection locked="0"/>
    </xf>
    <xf numFmtId="166" fontId="4" fillId="2" borderId="69" xfId="1" applyNumberFormat="1" applyFont="1" applyFill="1" applyBorder="1" applyProtection="1">
      <protection locked="0"/>
    </xf>
    <xf numFmtId="166" fontId="4" fillId="2" borderId="66" xfId="1" applyNumberFormat="1" applyFont="1" applyFill="1" applyBorder="1" applyProtection="1">
      <protection locked="0"/>
    </xf>
    <xf numFmtId="166" fontId="4" fillId="0" borderId="0" xfId="1" applyNumberFormat="1" applyFont="1" applyFill="1"/>
    <xf numFmtId="166" fontId="4" fillId="2" borderId="57" xfId="1" applyNumberFormat="1" applyFont="1" applyFill="1" applyBorder="1" applyProtection="1">
      <protection locked="0"/>
    </xf>
    <xf numFmtId="166" fontId="4" fillId="0" borderId="33" xfId="1" applyNumberFormat="1" applyFont="1" applyFill="1" applyBorder="1" applyAlignment="1" applyProtection="1">
      <alignment vertical="top" wrapText="1"/>
      <protection locked="0"/>
    </xf>
    <xf numFmtId="0" fontId="4" fillId="0" borderId="31" xfId="0" applyFont="1" applyBorder="1" applyAlignment="1">
      <alignment vertical="top" wrapText="1"/>
    </xf>
    <xf numFmtId="165" fontId="4" fillId="2" borderId="57" xfId="1" applyNumberFormat="1" applyFont="1" applyFill="1" applyBorder="1" applyProtection="1">
      <protection locked="0"/>
    </xf>
    <xf numFmtId="165" fontId="4" fillId="2" borderId="69" xfId="1" applyNumberFormat="1" applyFont="1" applyFill="1" applyBorder="1" applyProtection="1">
      <protection locked="0"/>
    </xf>
    <xf numFmtId="165" fontId="4" fillId="2" borderId="66" xfId="1" applyNumberFormat="1" applyFont="1" applyFill="1" applyBorder="1" applyProtection="1">
      <protection locked="0"/>
    </xf>
    <xf numFmtId="166" fontId="8" fillId="0" borderId="33" xfId="1" applyNumberFormat="1" applyFont="1" applyFill="1" applyBorder="1" applyProtection="1">
      <protection locked="0"/>
    </xf>
    <xf numFmtId="0" fontId="3" fillId="0" borderId="0" xfId="0" applyFont="1"/>
    <xf numFmtId="0" fontId="10" fillId="5" borderId="13" xfId="0" applyFont="1" applyFill="1" applyBorder="1" applyProtection="1">
      <protection locked="0"/>
    </xf>
    <xf numFmtId="0" fontId="15" fillId="6" borderId="30" xfId="0" applyFont="1" applyFill="1" applyBorder="1"/>
    <xf numFmtId="171" fontId="12" fillId="0" borderId="31" xfId="1" applyNumberFormat="1" applyFont="1" applyFill="1" applyBorder="1" applyProtection="1">
      <protection locked="0"/>
    </xf>
    <xf numFmtId="165" fontId="12" fillId="0" borderId="32" xfId="1" applyNumberFormat="1" applyFont="1" applyFill="1" applyBorder="1"/>
    <xf numFmtId="2" fontId="12" fillId="2" borderId="21" xfId="1" applyNumberFormat="1" applyFont="1" applyFill="1" applyBorder="1" applyProtection="1">
      <protection locked="0"/>
    </xf>
    <xf numFmtId="2" fontId="12" fillId="0" borderId="31" xfId="1" applyNumberFormat="1" applyFont="1" applyFill="1" applyBorder="1" applyProtection="1">
      <protection locked="0"/>
    </xf>
    <xf numFmtId="2" fontId="12" fillId="0" borderId="21" xfId="1" applyNumberFormat="1" applyFont="1" applyBorder="1"/>
    <xf numFmtId="166" fontId="2" fillId="0" borderId="0" xfId="1" applyNumberFormat="1" applyFont="1" applyBorder="1"/>
    <xf numFmtId="0" fontId="2" fillId="0" borderId="15" xfId="1" applyNumberFormat="1" applyFont="1" applyBorder="1" applyAlignment="1">
      <alignment horizontal="center"/>
    </xf>
    <xf numFmtId="0" fontId="2" fillId="0" borderId="16" xfId="1" quotePrefix="1" applyNumberFormat="1" applyFont="1" applyBorder="1" applyAlignment="1">
      <alignment horizontal="center"/>
    </xf>
    <xf numFmtId="166" fontId="2" fillId="0" borderId="17" xfId="1" applyNumberFormat="1" applyFont="1" applyBorder="1" applyAlignment="1">
      <alignment horizontal="center"/>
    </xf>
    <xf numFmtId="0" fontId="13" fillId="0" borderId="19" xfId="1" applyNumberFormat="1" applyFont="1" applyBorder="1" applyAlignment="1">
      <alignment horizontal="center"/>
    </xf>
    <xf numFmtId="166" fontId="2" fillId="0" borderId="0" xfId="1" applyNumberFormat="1" applyFont="1"/>
    <xf numFmtId="2" fontId="12" fillId="0" borderId="66" xfId="1" applyNumberFormat="1" applyFont="1" applyBorder="1"/>
    <xf numFmtId="2" fontId="12" fillId="7" borderId="66" xfId="1" applyNumberFormat="1" applyFont="1" applyFill="1" applyBorder="1" applyProtection="1">
      <protection locked="0"/>
    </xf>
    <xf numFmtId="167" fontId="12" fillId="7" borderId="66" xfId="1" applyNumberFormat="1" applyFont="1" applyFill="1" applyBorder="1" applyProtection="1">
      <protection locked="0"/>
    </xf>
    <xf numFmtId="166" fontId="14" fillId="0" borderId="0" xfId="1" applyNumberFormat="1" applyFont="1" applyBorder="1"/>
    <xf numFmtId="166" fontId="14" fillId="0" borderId="0" xfId="1" applyNumberFormat="1" applyFont="1"/>
    <xf numFmtId="165" fontId="12" fillId="0" borderId="33" xfId="1" applyNumberFormat="1" applyFont="1" applyFill="1" applyBorder="1"/>
    <xf numFmtId="2" fontId="12" fillId="0" borderId="33" xfId="1" applyNumberFormat="1" applyFont="1" applyFill="1" applyBorder="1"/>
    <xf numFmtId="165" fontId="14" fillId="0" borderId="0" xfId="1" applyNumberFormat="1" applyFont="1" applyBorder="1"/>
    <xf numFmtId="166" fontId="14" fillId="0" borderId="0" xfId="1" applyNumberFormat="1" applyFont="1" applyFill="1" applyBorder="1" applyProtection="1">
      <protection locked="0"/>
    </xf>
    <xf numFmtId="166" fontId="14" fillId="0" borderId="0" xfId="1" applyNumberFormat="1" applyFont="1" applyFill="1" applyBorder="1"/>
    <xf numFmtId="2" fontId="16" fillId="0" borderId="0" xfId="1" applyNumberFormat="1" applyFont="1" applyFill="1" applyBorder="1" applyProtection="1">
      <protection locked="0"/>
    </xf>
    <xf numFmtId="167" fontId="16" fillId="0" borderId="0" xfId="1" applyNumberFormat="1" applyFont="1" applyFill="1" applyBorder="1" applyProtection="1">
      <protection locked="0"/>
    </xf>
    <xf numFmtId="2" fontId="12" fillId="7" borderId="62" xfId="1" applyNumberFormat="1" applyFont="1" applyFill="1" applyBorder="1" applyProtection="1">
      <protection locked="0"/>
    </xf>
    <xf numFmtId="167" fontId="12" fillId="7" borderId="62" xfId="1" applyNumberFormat="1" applyFont="1" applyFill="1" applyBorder="1" applyProtection="1">
      <protection locked="0"/>
    </xf>
    <xf numFmtId="2" fontId="12" fillId="0" borderId="62" xfId="1" applyNumberFormat="1" applyFont="1" applyBorder="1"/>
    <xf numFmtId="2" fontId="12" fillId="0" borderId="64" xfId="1" applyNumberFormat="1" applyFont="1" applyFill="1" applyBorder="1" applyProtection="1">
      <protection locked="0"/>
    </xf>
    <xf numFmtId="167" fontId="12" fillId="0" borderId="64" xfId="1" applyNumberFormat="1" applyFont="1" applyFill="1" applyBorder="1" applyProtection="1">
      <protection locked="0"/>
    </xf>
    <xf numFmtId="2" fontId="12" fillId="0" borderId="65" xfId="1" applyNumberFormat="1" applyFont="1" applyFill="1" applyBorder="1"/>
    <xf numFmtId="166" fontId="14" fillId="0" borderId="9" xfId="1" applyNumberFormat="1" applyFont="1" applyFill="1" applyBorder="1" applyProtection="1">
      <protection locked="0"/>
    </xf>
    <xf numFmtId="166" fontId="14" fillId="0" borderId="9" xfId="1" applyNumberFormat="1" applyFont="1" applyFill="1" applyBorder="1"/>
    <xf numFmtId="166" fontId="14" fillId="0" borderId="11" xfId="1" applyNumberFormat="1" applyFont="1" applyFill="1" applyBorder="1"/>
    <xf numFmtId="166" fontId="14" fillId="0" borderId="8" xfId="1" applyNumberFormat="1" applyFont="1" applyFill="1" applyBorder="1" applyProtection="1">
      <protection locked="0"/>
    </xf>
    <xf numFmtId="166" fontId="14" fillId="2" borderId="15" xfId="1" applyNumberFormat="1" applyFont="1" applyFill="1" applyBorder="1" applyProtection="1">
      <protection locked="0"/>
    </xf>
    <xf numFmtId="166" fontId="14" fillId="7" borderId="16" xfId="1" applyNumberFormat="1" applyFont="1" applyFill="1" applyBorder="1" applyProtection="1">
      <protection locked="0"/>
    </xf>
    <xf numFmtId="166" fontId="14" fillId="7" borderId="16" xfId="1" applyNumberFormat="1" applyFont="1" applyFill="1" applyBorder="1"/>
    <xf numFmtId="166" fontId="14" fillId="0" borderId="16" xfId="1" applyNumberFormat="1" applyFont="1" applyBorder="1"/>
    <xf numFmtId="2" fontId="16" fillId="7" borderId="19" xfId="1" applyNumberFormat="1" applyFont="1" applyFill="1" applyBorder="1" applyProtection="1">
      <protection locked="0"/>
    </xf>
    <xf numFmtId="167" fontId="16" fillId="7" borderId="19" xfId="1" applyNumberFormat="1" applyFont="1" applyFill="1" applyBorder="1" applyProtection="1">
      <protection locked="0"/>
    </xf>
    <xf numFmtId="166" fontId="14" fillId="0" borderId="15" xfId="1" applyNumberFormat="1" applyFont="1" applyFill="1" applyBorder="1"/>
    <xf numFmtId="166" fontId="14" fillId="0" borderId="44" xfId="1" applyNumberFormat="1" applyFont="1" applyFill="1" applyBorder="1" applyProtection="1">
      <protection locked="0"/>
    </xf>
    <xf numFmtId="166" fontId="14" fillId="0" borderId="44" xfId="1" applyNumberFormat="1" applyFont="1" applyFill="1" applyBorder="1"/>
    <xf numFmtId="166" fontId="14" fillId="0" borderId="37" xfId="1" applyNumberFormat="1" applyFont="1" applyFill="1" applyBorder="1"/>
    <xf numFmtId="166" fontId="14" fillId="0" borderId="4" xfId="1" applyNumberFormat="1" applyFont="1" applyFill="1" applyBorder="1"/>
    <xf numFmtId="166" fontId="14" fillId="0" borderId="5" xfId="1" applyNumberFormat="1" applyFont="1" applyFill="1" applyBorder="1"/>
    <xf numFmtId="166" fontId="14" fillId="0" borderId="5" xfId="1" applyNumberFormat="1" applyFont="1" applyFill="1" applyBorder="1" applyProtection="1">
      <protection locked="0"/>
    </xf>
    <xf numFmtId="2" fontId="16" fillId="0" borderId="5" xfId="1" applyNumberFormat="1" applyFont="1" applyFill="1" applyBorder="1" applyProtection="1">
      <protection locked="0"/>
    </xf>
    <xf numFmtId="167" fontId="16" fillId="0" borderId="5" xfId="1" applyNumberFormat="1" applyFont="1" applyFill="1" applyBorder="1" applyProtection="1">
      <protection locked="0"/>
    </xf>
    <xf numFmtId="2" fontId="16" fillId="0" borderId="5" xfId="1" applyNumberFormat="1" applyFont="1" applyFill="1" applyBorder="1"/>
    <xf numFmtId="166" fontId="14" fillId="0" borderId="12" xfId="1" applyNumberFormat="1" applyFont="1" applyFill="1" applyBorder="1"/>
    <xf numFmtId="167" fontId="12" fillId="8" borderId="21" xfId="1" applyNumberFormat="1" applyFont="1" applyFill="1" applyBorder="1" applyProtection="1">
      <protection locked="0"/>
    </xf>
    <xf numFmtId="166" fontId="12" fillId="6" borderId="5" xfId="1" applyNumberFormat="1" applyFont="1" applyFill="1" applyBorder="1"/>
    <xf numFmtId="166" fontId="12" fillId="6" borderId="9" xfId="1" applyNumberFormat="1" applyFont="1" applyFill="1" applyBorder="1"/>
    <xf numFmtId="166" fontId="12" fillId="6" borderId="0" xfId="1" applyNumberFormat="1" applyFont="1" applyFill="1" applyBorder="1"/>
    <xf numFmtId="166" fontId="1" fillId="0" borderId="0" xfId="1" applyNumberFormat="1" applyFont="1" applyBorder="1"/>
    <xf numFmtId="166" fontId="1" fillId="0" borderId="0" xfId="1" applyNumberFormat="1" applyFont="1"/>
    <xf numFmtId="166" fontId="2" fillId="0" borderId="31" xfId="1" applyNumberFormat="1" applyFont="1" applyFill="1" applyBorder="1" applyProtection="1">
      <protection locked="0"/>
    </xf>
    <xf numFmtId="166" fontId="2" fillId="0" borderId="64" xfId="1" applyNumberFormat="1" applyFont="1" applyFill="1" applyBorder="1" applyProtection="1">
      <protection locked="0"/>
    </xf>
    <xf numFmtId="0" fontId="2" fillId="0" borderId="0" xfId="0" applyFont="1"/>
    <xf numFmtId="0" fontId="3" fillId="0" borderId="71" xfId="1" applyNumberFormat="1" applyFont="1" applyBorder="1" applyAlignment="1">
      <alignment horizontal="center"/>
    </xf>
    <xf numFmtId="166" fontId="0" fillId="6" borderId="31" xfId="1" applyNumberFormat="1" applyFont="1" applyFill="1" applyBorder="1"/>
    <xf numFmtId="166" fontId="0" fillId="0" borderId="5" xfId="1" applyNumberFormat="1" applyFont="1" applyFill="1" applyBorder="1" applyProtection="1"/>
    <xf numFmtId="0" fontId="17" fillId="0" borderId="0" xfId="0" applyFont="1"/>
    <xf numFmtId="0" fontId="17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8" xfId="0" applyFont="1" applyBorder="1"/>
    <xf numFmtId="0" fontId="20" fillId="0" borderId="9" xfId="0" applyFont="1" applyBorder="1"/>
    <xf numFmtId="0" fontId="21" fillId="0" borderId="8" xfId="0" applyFont="1" applyBorder="1"/>
    <xf numFmtId="0" fontId="19" fillId="0" borderId="0" xfId="0" applyFont="1"/>
    <xf numFmtId="166" fontId="0" fillId="8" borderId="46" xfId="1" applyNumberFormat="1" applyFont="1" applyFill="1" applyBorder="1" applyProtection="1">
      <protection locked="0"/>
    </xf>
    <xf numFmtId="166" fontId="12" fillId="8" borderId="46" xfId="1" applyNumberFormat="1" applyFont="1" applyFill="1" applyBorder="1" applyProtection="1">
      <protection locked="0"/>
    </xf>
    <xf numFmtId="0" fontId="3" fillId="0" borderId="17" xfId="1" applyNumberFormat="1" applyFont="1" applyBorder="1" applyAlignment="1">
      <alignment horizontal="center"/>
    </xf>
    <xf numFmtId="0" fontId="2" fillId="0" borderId="16" xfId="1" applyNumberFormat="1" applyFont="1" applyBorder="1" applyAlignment="1">
      <alignment horizontal="center"/>
    </xf>
    <xf numFmtId="166" fontId="0" fillId="0" borderId="34" xfId="1" applyNumberFormat="1" applyFont="1" applyBorder="1"/>
    <xf numFmtId="166" fontId="0" fillId="4" borderId="74" xfId="1" applyNumberFormat="1" applyFont="1" applyFill="1" applyBorder="1"/>
    <xf numFmtId="166" fontId="0" fillId="0" borderId="65" xfId="1" applyNumberFormat="1" applyFont="1" applyBorder="1"/>
    <xf numFmtId="166" fontId="0" fillId="0" borderId="11" xfId="1" applyNumberFormat="1" applyFont="1" applyBorder="1"/>
    <xf numFmtId="166" fontId="3" fillId="0" borderId="0" xfId="1" applyNumberFormat="1" applyFont="1" applyFill="1" applyProtection="1"/>
    <xf numFmtId="166" fontId="3" fillId="0" borderId="0" xfId="1" applyNumberFormat="1" applyFont="1" applyBorder="1"/>
    <xf numFmtId="166" fontId="3" fillId="0" borderId="4" xfId="1" applyNumberFormat="1" applyFont="1" applyBorder="1"/>
    <xf numFmtId="166" fontId="3" fillId="0" borderId="7" xfId="1" applyNumberFormat="1" applyFont="1" applyBorder="1"/>
    <xf numFmtId="166" fontId="3" fillId="0" borderId="8" xfId="1" applyNumberFormat="1" applyFont="1" applyBorder="1"/>
    <xf numFmtId="166" fontId="3" fillId="0" borderId="11" xfId="1" applyNumberFormat="1" applyFont="1" applyBorder="1"/>
    <xf numFmtId="0" fontId="0" fillId="0" borderId="0" xfId="0" applyProtection="1">
      <protection locked="0"/>
    </xf>
    <xf numFmtId="166" fontId="3" fillId="0" borderId="9" xfId="1" applyNumberFormat="1" applyFont="1" applyBorder="1"/>
    <xf numFmtId="0" fontId="2" fillId="0" borderId="64" xfId="0" applyFont="1" applyBorder="1"/>
    <xf numFmtId="166" fontId="0" fillId="0" borderId="3" xfId="1" applyNumberFormat="1" applyFont="1" applyBorder="1"/>
    <xf numFmtId="0" fontId="0" fillId="0" borderId="47" xfId="1" applyNumberFormat="1" applyFont="1" applyBorder="1" applyAlignment="1">
      <alignment horizontal="center"/>
    </xf>
    <xf numFmtId="0" fontId="0" fillId="0" borderId="63" xfId="0" applyBorder="1"/>
    <xf numFmtId="0" fontId="3" fillId="0" borderId="0" xfId="0" applyFont="1" applyAlignment="1">
      <alignment vertical="top"/>
    </xf>
    <xf numFmtId="0" fontId="3" fillId="0" borderId="12" xfId="0" applyFont="1" applyBorder="1"/>
    <xf numFmtId="0" fontId="3" fillId="0" borderId="8" xfId="0" applyFont="1" applyBorder="1"/>
    <xf numFmtId="0" fontId="3" fillId="0" borderId="9" xfId="0" applyFont="1" applyBorder="1"/>
    <xf numFmtId="166" fontId="10" fillId="0" borderId="0" xfId="1" applyNumberFormat="1" applyFont="1"/>
    <xf numFmtId="166" fontId="10" fillId="0" borderId="0" xfId="1" applyNumberFormat="1" applyFont="1" applyBorder="1"/>
    <xf numFmtId="0" fontId="3" fillId="0" borderId="0" xfId="0" applyFont="1" applyProtection="1">
      <protection locked="0"/>
    </xf>
    <xf numFmtId="0" fontId="23" fillId="0" borderId="0" xfId="0" applyFont="1"/>
    <xf numFmtId="0" fontId="23" fillId="6" borderId="4" xfId="0" applyFont="1" applyFill="1" applyBorder="1"/>
    <xf numFmtId="0" fontId="4" fillId="6" borderId="5" xfId="0" applyFont="1" applyFill="1" applyBorder="1"/>
    <xf numFmtId="166" fontId="4" fillId="6" borderId="5" xfId="1" applyNumberFormat="1" applyFont="1" applyFill="1" applyBorder="1"/>
    <xf numFmtId="166" fontId="4" fillId="6" borderId="7" xfId="1" applyNumberFormat="1" applyFont="1" applyFill="1" applyBorder="1"/>
    <xf numFmtId="0" fontId="23" fillId="6" borderId="8" xfId="0" applyFont="1" applyFill="1" applyBorder="1"/>
    <xf numFmtId="0" fontId="4" fillId="6" borderId="9" xfId="0" applyFont="1" applyFill="1" applyBorder="1"/>
    <xf numFmtId="166" fontId="4" fillId="6" borderId="9" xfId="1" applyNumberFormat="1" applyFont="1" applyFill="1" applyBorder="1"/>
    <xf numFmtId="166" fontId="4" fillId="6" borderId="11" xfId="1" applyNumberFormat="1" applyFont="1" applyFill="1" applyBorder="1"/>
    <xf numFmtId="0" fontId="22" fillId="0" borderId="0" xfId="0" applyFont="1"/>
    <xf numFmtId="0" fontId="0" fillId="6" borderId="31" xfId="0" applyFill="1" applyBorder="1"/>
    <xf numFmtId="0" fontId="0" fillId="6" borderId="32" xfId="0" applyFill="1" applyBorder="1"/>
    <xf numFmtId="0" fontId="0" fillId="5" borderId="2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5" borderId="46" xfId="0" applyFill="1" applyBorder="1" applyAlignment="1" applyProtection="1">
      <alignment horizontal="right"/>
      <protection locked="0"/>
    </xf>
    <xf numFmtId="0" fontId="0" fillId="0" borderId="30" xfId="0" applyBorder="1"/>
    <xf numFmtId="0" fontId="0" fillId="0" borderId="31" xfId="0" applyBorder="1"/>
    <xf numFmtId="0" fontId="0" fillId="0" borderId="54" xfId="0" applyBorder="1"/>
    <xf numFmtId="0" fontId="0" fillId="0" borderId="32" xfId="0" applyBorder="1"/>
    <xf numFmtId="0" fontId="0" fillId="5" borderId="13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4" fillId="0" borderId="1" xfId="0" applyFont="1" applyBorder="1"/>
    <xf numFmtId="0" fontId="24" fillId="0" borderId="46" xfId="0" applyFont="1" applyBorder="1"/>
    <xf numFmtId="0" fontId="0" fillId="6" borderId="5" xfId="0" applyFill="1" applyBorder="1"/>
    <xf numFmtId="0" fontId="0" fillId="6" borderId="9" xfId="0" applyFill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1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0" fillId="0" borderId="12" xfId="0" applyFont="1" applyBorder="1"/>
    <xf numFmtId="0" fontId="20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0" xfId="0" applyFont="1"/>
    <xf numFmtId="0" fontId="20" fillId="0" borderId="36" xfId="0" applyFont="1" applyBorder="1" applyAlignment="1">
      <alignment horizontal="center"/>
    </xf>
    <xf numFmtId="166" fontId="20" fillId="0" borderId="23" xfId="1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4" xfId="0" applyFont="1" applyBorder="1"/>
    <xf numFmtId="0" fontId="20" fillId="0" borderId="22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66" fontId="20" fillId="0" borderId="25" xfId="1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3" borderId="27" xfId="0" applyFont="1" applyFill="1" applyBorder="1"/>
    <xf numFmtId="0" fontId="20" fillId="0" borderId="27" xfId="0" applyFont="1" applyBorder="1" applyAlignment="1">
      <alignment horizontal="center"/>
    </xf>
    <xf numFmtId="0" fontId="20" fillId="3" borderId="27" xfId="0" applyFont="1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166" fontId="20" fillId="0" borderId="10" xfId="1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166" fontId="7" fillId="0" borderId="31" xfId="1" applyNumberFormat="1" applyFont="1" applyBorder="1"/>
    <xf numFmtId="0" fontId="7" fillId="0" borderId="32" xfId="0" applyFont="1" applyBorder="1"/>
    <xf numFmtId="0" fontId="7" fillId="0" borderId="33" xfId="0" applyFont="1" applyBorder="1"/>
    <xf numFmtId="0" fontId="7" fillId="2" borderId="15" xfId="0" applyFont="1" applyFill="1" applyBorder="1" applyProtection="1">
      <protection locked="0"/>
    </xf>
    <xf numFmtId="0" fontId="7" fillId="2" borderId="16" xfId="0" applyFont="1" applyFill="1" applyBorder="1" applyProtection="1">
      <protection locked="0"/>
    </xf>
    <xf numFmtId="166" fontId="7" fillId="0" borderId="16" xfId="1" applyNumberFormat="1" applyFont="1" applyBorder="1"/>
    <xf numFmtId="166" fontId="7" fillId="0" borderId="18" xfId="1" applyNumberFormat="1" applyFont="1" applyBorder="1"/>
    <xf numFmtId="0" fontId="7" fillId="8" borderId="35" xfId="0" applyFont="1" applyFill="1" applyBorder="1" applyAlignment="1" applyProtection="1">
      <alignment horizontal="center" shrinkToFit="1"/>
      <protection locked="0"/>
    </xf>
    <xf numFmtId="0" fontId="7" fillId="2" borderId="24" xfId="0" applyFont="1" applyFill="1" applyBorder="1" applyProtection="1">
      <protection locked="0"/>
    </xf>
    <xf numFmtId="0" fontId="7" fillId="2" borderId="22" xfId="0" applyFont="1" applyFill="1" applyBorder="1" applyProtection="1">
      <protection locked="0"/>
    </xf>
    <xf numFmtId="166" fontId="7" fillId="0" borderId="22" xfId="1" applyNumberFormat="1" applyFont="1" applyBorder="1"/>
    <xf numFmtId="166" fontId="7" fillId="0" borderId="34" xfId="1" applyNumberFormat="1" applyFont="1" applyBorder="1"/>
    <xf numFmtId="0" fontId="7" fillId="8" borderId="21" xfId="0" applyFont="1" applyFill="1" applyBorder="1" applyAlignment="1" applyProtection="1">
      <alignment horizontal="center" shrinkToFit="1"/>
      <protection locked="0"/>
    </xf>
    <xf numFmtId="0" fontId="7" fillId="2" borderId="12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166" fontId="7" fillId="0" borderId="13" xfId="1" applyNumberFormat="1" applyFont="1" applyBorder="1"/>
    <xf numFmtId="0" fontId="7" fillId="2" borderId="8" xfId="0" applyFont="1" applyFill="1" applyBorder="1" applyProtection="1">
      <protection locked="0"/>
    </xf>
    <xf numFmtId="166" fontId="7" fillId="0" borderId="10" xfId="1" applyNumberFormat="1" applyFont="1" applyBorder="1"/>
    <xf numFmtId="166" fontId="7" fillId="0" borderId="28" xfId="1" applyNumberFormat="1" applyFont="1" applyBorder="1"/>
    <xf numFmtId="0" fontId="7" fillId="8" borderId="29" xfId="0" applyFont="1" applyFill="1" applyBorder="1" applyAlignment="1" applyProtection="1">
      <alignment horizontal="center" shrinkToFit="1"/>
      <protection locked="0"/>
    </xf>
    <xf numFmtId="0" fontId="7" fillId="0" borderId="31" xfId="0" applyFont="1" applyBorder="1" applyProtection="1">
      <protection locked="0"/>
    </xf>
    <xf numFmtId="0" fontId="7" fillId="0" borderId="33" xfId="0" applyFont="1" applyBorder="1" applyAlignment="1">
      <alignment shrinkToFit="1"/>
    </xf>
    <xf numFmtId="0" fontId="7" fillId="2" borderId="10" xfId="0" applyFont="1" applyFill="1" applyBorder="1" applyProtection="1">
      <protection locked="0"/>
    </xf>
    <xf numFmtId="166" fontId="7" fillId="0" borderId="30" xfId="1" applyNumberFormat="1" applyFont="1" applyBorder="1"/>
    <xf numFmtId="0" fontId="7" fillId="0" borderId="3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4" xfId="0" applyFont="1" applyBorder="1"/>
    <xf numFmtId="0" fontId="9" fillId="0" borderId="5" xfId="0" applyFont="1" applyBorder="1"/>
    <xf numFmtId="0" fontId="7" fillId="0" borderId="7" xfId="0" applyFont="1" applyBorder="1" applyAlignment="1">
      <alignment horizontal="left"/>
    </xf>
    <xf numFmtId="0" fontId="7" fillId="0" borderId="12" xfId="0" applyFont="1" applyBorder="1"/>
    <xf numFmtId="166" fontId="7" fillId="0" borderId="0" xfId="1" applyNumberFormat="1" applyFont="1" applyBorder="1"/>
    <xf numFmtId="0" fontId="7" fillId="0" borderId="14" xfId="0" applyFont="1" applyBorder="1" applyAlignment="1">
      <alignment horizontal="left"/>
    </xf>
    <xf numFmtId="0" fontId="7" fillId="0" borderId="0" xfId="0" applyFont="1" applyProtection="1">
      <protection locked="0"/>
    </xf>
    <xf numFmtId="166" fontId="7" fillId="0" borderId="0" xfId="1" applyNumberFormat="1" applyFont="1" applyFill="1" applyProtection="1">
      <protection locked="0"/>
    </xf>
    <xf numFmtId="3" fontId="7" fillId="0" borderId="7" xfId="0" applyNumberFormat="1" applyFont="1" applyBorder="1" applyAlignment="1">
      <alignment horizontal="left"/>
    </xf>
    <xf numFmtId="3" fontId="7" fillId="0" borderId="0" xfId="0" applyNumberFormat="1" applyFont="1"/>
    <xf numFmtId="3" fontId="7" fillId="0" borderId="7" xfId="0" applyNumberFormat="1" applyFont="1" applyBorder="1"/>
    <xf numFmtId="0" fontId="23" fillId="6" borderId="30" xfId="0" applyFont="1" applyFill="1" applyBorder="1"/>
    <xf numFmtId="0" fontId="7" fillId="6" borderId="32" xfId="0" applyFont="1" applyFill="1" applyBorder="1"/>
    <xf numFmtId="0" fontId="27" fillId="0" borderId="0" xfId="0" applyFont="1"/>
    <xf numFmtId="0" fontId="28" fillId="0" borderId="0" xfId="0" applyFont="1"/>
    <xf numFmtId="166" fontId="7" fillId="0" borderId="0" xfId="1" applyNumberFormat="1" applyFont="1" applyBorder="1" applyAlignment="1">
      <alignment wrapText="1"/>
    </xf>
    <xf numFmtId="166" fontId="20" fillId="0" borderId="8" xfId="1" applyNumberFormat="1" applyFont="1" applyBorder="1" applyAlignment="1">
      <alignment horizontal="left" vertical="top" wrapText="1"/>
    </xf>
    <xf numFmtId="166" fontId="20" fillId="0" borderId="10" xfId="1" applyNumberFormat="1" applyFont="1" applyBorder="1" applyAlignment="1">
      <alignment horizontal="left" vertical="top" wrapText="1"/>
    </xf>
    <xf numFmtId="166" fontId="20" fillId="0" borderId="43" xfId="1" applyNumberFormat="1" applyFont="1" applyBorder="1" applyAlignment="1">
      <alignment horizontal="left" vertical="top" wrapText="1"/>
    </xf>
    <xf numFmtId="166" fontId="21" fillId="0" borderId="29" xfId="1" applyNumberFormat="1" applyFont="1" applyBorder="1" applyAlignment="1">
      <alignment horizontal="left" vertical="top" wrapText="1"/>
    </xf>
    <xf numFmtId="166" fontId="7" fillId="0" borderId="0" xfId="1" applyNumberFormat="1" applyFont="1" applyAlignment="1">
      <alignment wrapText="1"/>
    </xf>
    <xf numFmtId="0" fontId="1" fillId="0" borderId="31" xfId="0" applyFont="1" applyBorder="1"/>
    <xf numFmtId="166" fontId="1" fillId="0" borderId="31" xfId="1" applyNumberFormat="1" applyFont="1" applyFill="1" applyBorder="1"/>
    <xf numFmtId="166" fontId="1" fillId="2" borderId="12" xfId="1" applyNumberFormat="1" applyFont="1" applyFill="1" applyBorder="1" applyProtection="1">
      <protection locked="0"/>
    </xf>
    <xf numFmtId="166" fontId="1" fillId="2" borderId="13" xfId="1" applyNumberFormat="1" applyFont="1" applyFill="1" applyBorder="1" applyProtection="1">
      <protection locked="0"/>
    </xf>
    <xf numFmtId="166" fontId="1" fillId="0" borderId="13" xfId="1" applyNumberFormat="1" applyFont="1" applyBorder="1"/>
    <xf numFmtId="166" fontId="1" fillId="0" borderId="40" xfId="1" applyNumberFormat="1" applyFont="1" applyBorder="1"/>
    <xf numFmtId="166" fontId="1" fillId="0" borderId="36" xfId="1" applyNumberFormat="1" applyFont="1" applyBorder="1"/>
    <xf numFmtId="166" fontId="1" fillId="2" borderId="59" xfId="1" applyNumberFormat="1" applyFont="1" applyFill="1" applyBorder="1" applyProtection="1">
      <protection locked="0"/>
    </xf>
    <xf numFmtId="166" fontId="1" fillId="7" borderId="27" xfId="1" applyNumberFormat="1" applyFont="1" applyFill="1" applyBorder="1" applyProtection="1">
      <protection locked="0"/>
    </xf>
    <xf numFmtId="166" fontId="1" fillId="7" borderId="27" xfId="1" applyNumberFormat="1" applyFont="1" applyFill="1" applyBorder="1"/>
    <xf numFmtId="166" fontId="1" fillId="0" borderId="27" xfId="1" applyNumberFormat="1" applyFont="1" applyBorder="1"/>
    <xf numFmtId="166" fontId="1" fillId="0" borderId="64" xfId="1" applyNumberFormat="1" applyFont="1" applyFill="1" applyBorder="1" applyProtection="1">
      <protection locked="0"/>
    </xf>
    <xf numFmtId="166" fontId="1" fillId="0" borderId="64" xfId="1" applyNumberFormat="1" applyFont="1" applyFill="1" applyBorder="1"/>
    <xf numFmtId="166" fontId="1" fillId="0" borderId="65" xfId="1" applyNumberFormat="1" applyFont="1" applyFill="1" applyBorder="1"/>
    <xf numFmtId="166" fontId="1" fillId="2" borderId="63" xfId="1" applyNumberFormat="1" applyFont="1" applyFill="1" applyBorder="1" applyProtection="1">
      <protection locked="0"/>
    </xf>
    <xf numFmtId="166" fontId="1" fillId="7" borderId="68" xfId="1" applyNumberFormat="1" applyFont="1" applyFill="1" applyBorder="1" applyProtection="1">
      <protection locked="0"/>
    </xf>
    <xf numFmtId="166" fontId="1" fillId="7" borderId="68" xfId="1" applyNumberFormat="1" applyFont="1" applyFill="1" applyBorder="1"/>
    <xf numFmtId="166" fontId="1" fillId="0" borderId="68" xfId="1" applyNumberFormat="1" applyFont="1" applyBorder="1"/>
    <xf numFmtId="166" fontId="1" fillId="0" borderId="31" xfId="1" applyNumberFormat="1" applyFont="1" applyFill="1" applyBorder="1" applyProtection="1">
      <protection locked="0"/>
    </xf>
    <xf numFmtId="166" fontId="23" fillId="6" borderId="4" xfId="1" applyNumberFormat="1" applyFont="1" applyFill="1" applyBorder="1"/>
    <xf numFmtId="166" fontId="1" fillId="6" borderId="5" xfId="1" applyNumberFormat="1" applyFont="1" applyFill="1" applyBorder="1"/>
    <xf numFmtId="166" fontId="1" fillId="6" borderId="7" xfId="1" applyNumberFormat="1" applyFont="1" applyFill="1" applyBorder="1"/>
    <xf numFmtId="166" fontId="23" fillId="6" borderId="12" xfId="1" applyNumberFormat="1" applyFont="1" applyFill="1" applyBorder="1"/>
    <xf numFmtId="166" fontId="1" fillId="6" borderId="0" xfId="1" applyNumberFormat="1" applyFont="1" applyFill="1" applyBorder="1"/>
    <xf numFmtId="166" fontId="1" fillId="6" borderId="14" xfId="1" applyNumberFormat="1" applyFont="1" applyFill="1" applyBorder="1"/>
    <xf numFmtId="166" fontId="23" fillId="6" borderId="8" xfId="1" applyNumberFormat="1" applyFont="1" applyFill="1" applyBorder="1"/>
    <xf numFmtId="166" fontId="1" fillId="6" borderId="9" xfId="1" applyNumberFormat="1" applyFont="1" applyFill="1" applyBorder="1"/>
    <xf numFmtId="166" fontId="1" fillId="6" borderId="11" xfId="1" applyNumberFormat="1" applyFont="1" applyFill="1" applyBorder="1"/>
    <xf numFmtId="167" fontId="7" fillId="8" borderId="46" xfId="1" applyNumberFormat="1" applyFont="1" applyFill="1" applyBorder="1" applyProtection="1">
      <protection locked="0"/>
    </xf>
    <xf numFmtId="165" fontId="7" fillId="8" borderId="46" xfId="1" applyNumberFormat="1" applyFont="1" applyFill="1" applyBorder="1" applyProtection="1">
      <protection locked="0"/>
    </xf>
    <xf numFmtId="167" fontId="7" fillId="0" borderId="0" xfId="1" applyNumberFormat="1" applyFont="1" applyFill="1" applyBorder="1" applyProtection="1">
      <protection locked="0"/>
    </xf>
    <xf numFmtId="166" fontId="1" fillId="0" borderId="0" xfId="1" applyNumberFormat="1" applyFont="1" applyFill="1" applyBorder="1"/>
    <xf numFmtId="0" fontId="1" fillId="0" borderId="15" xfId="1" applyNumberFormat="1" applyFont="1" applyBorder="1" applyAlignment="1">
      <alignment horizontal="center"/>
    </xf>
    <xf numFmtId="0" fontId="1" fillId="0" borderId="16" xfId="1" applyNumberFormat="1" applyFont="1" applyBorder="1" applyAlignment="1">
      <alignment horizontal="center"/>
    </xf>
    <xf numFmtId="0" fontId="1" fillId="0" borderId="17" xfId="1" applyNumberFormat="1" applyFont="1" applyBorder="1" applyAlignment="1">
      <alignment horizontal="center"/>
    </xf>
    <xf numFmtId="166" fontId="7" fillId="0" borderId="8" xfId="1" applyNumberFormat="1" applyFont="1" applyBorder="1" applyAlignment="1">
      <alignment vertical="top" wrapText="1"/>
    </xf>
    <xf numFmtId="166" fontId="7" fillId="0" borderId="10" xfId="1" applyNumberFormat="1" applyFont="1" applyBorder="1" applyAlignment="1">
      <alignment vertical="top" wrapText="1"/>
    </xf>
    <xf numFmtId="166" fontId="29" fillId="0" borderId="0" xfId="1" applyNumberFormat="1" applyFont="1" applyBorder="1"/>
    <xf numFmtId="166" fontId="29" fillId="0" borderId="0" xfId="1" applyNumberFormat="1" applyFont="1"/>
    <xf numFmtId="166" fontId="7" fillId="0" borderId="0" xfId="1" applyNumberFormat="1" applyFont="1"/>
    <xf numFmtId="166" fontId="7" fillId="2" borderId="4" xfId="1" applyNumberFormat="1" applyFont="1" applyFill="1" applyBorder="1" applyProtection="1">
      <protection locked="0"/>
    </xf>
    <xf numFmtId="165" fontId="7" fillId="2" borderId="6" xfId="1" applyNumberFormat="1" applyFont="1" applyFill="1" applyBorder="1" applyProtection="1">
      <protection locked="0"/>
    </xf>
    <xf numFmtId="167" fontId="7" fillId="0" borderId="6" xfId="1" applyNumberFormat="1" applyFont="1" applyFill="1" applyBorder="1" applyProtection="1">
      <protection locked="0"/>
    </xf>
    <xf numFmtId="3" fontId="7" fillId="2" borderId="6" xfId="1" applyNumberFormat="1" applyFont="1" applyFill="1" applyBorder="1" applyProtection="1">
      <protection locked="0"/>
    </xf>
    <xf numFmtId="166" fontId="7" fillId="0" borderId="6" xfId="1" applyNumberFormat="1" applyFont="1" applyBorder="1"/>
    <xf numFmtId="166" fontId="7" fillId="2" borderId="12" xfId="1" applyNumberFormat="1" applyFont="1" applyFill="1" applyBorder="1" applyProtection="1">
      <protection locked="0"/>
    </xf>
    <xf numFmtId="165" fontId="7" fillId="2" borderId="13" xfId="1" applyNumberFormat="1" applyFont="1" applyFill="1" applyBorder="1" applyProtection="1">
      <protection locked="0"/>
    </xf>
    <xf numFmtId="167" fontId="7" fillId="0" borderId="13" xfId="1" applyNumberFormat="1" applyFont="1" applyFill="1" applyBorder="1" applyProtection="1">
      <protection locked="0"/>
    </xf>
    <xf numFmtId="3" fontId="7" fillId="2" borderId="13" xfId="1" applyNumberFormat="1" applyFont="1" applyFill="1" applyBorder="1" applyProtection="1">
      <protection locked="0"/>
    </xf>
    <xf numFmtId="166" fontId="7" fillId="2" borderId="8" xfId="1" applyNumberFormat="1" applyFont="1" applyFill="1" applyBorder="1" applyProtection="1">
      <protection locked="0"/>
    </xf>
    <xf numFmtId="165" fontId="7" fillId="2" borderId="10" xfId="1" applyNumberFormat="1" applyFont="1" applyFill="1" applyBorder="1" applyProtection="1">
      <protection locked="0"/>
    </xf>
    <xf numFmtId="167" fontId="7" fillId="0" borderId="10" xfId="1" applyNumberFormat="1" applyFont="1" applyFill="1" applyBorder="1" applyProtection="1">
      <protection locked="0"/>
    </xf>
    <xf numFmtId="3" fontId="7" fillId="2" borderId="10" xfId="1" applyNumberFormat="1" applyFont="1" applyFill="1" applyBorder="1" applyProtection="1">
      <protection locked="0"/>
    </xf>
    <xf numFmtId="166" fontId="9" fillId="0" borderId="0" xfId="1" applyNumberFormat="1" applyFont="1" applyBorder="1"/>
    <xf numFmtId="165" fontId="9" fillId="0" borderId="29" xfId="1" applyNumberFormat="1" applyFont="1" applyBorder="1"/>
    <xf numFmtId="167" fontId="9" fillId="0" borderId="29" xfId="1" applyNumberFormat="1" applyFont="1" applyBorder="1"/>
    <xf numFmtId="166" fontId="9" fillId="0" borderId="0" xfId="1" applyNumberFormat="1" applyFont="1" applyFill="1" applyBorder="1" applyAlignment="1">
      <alignment horizontal="center"/>
    </xf>
    <xf numFmtId="166" fontId="9" fillId="0" borderId="30" xfId="1" applyNumberFormat="1" applyFont="1" applyBorder="1"/>
    <xf numFmtId="166" fontId="9" fillId="0" borderId="32" xfId="1" applyNumberFormat="1" applyFont="1" applyBorder="1"/>
    <xf numFmtId="165" fontId="9" fillId="0" borderId="0" xfId="1" applyNumberFormat="1" applyFont="1" applyBorder="1"/>
    <xf numFmtId="167" fontId="9" fillId="0" borderId="0" xfId="1" applyNumberFormat="1" applyFont="1" applyBorder="1"/>
    <xf numFmtId="166" fontId="9" fillId="0" borderId="5" xfId="1" applyNumberFormat="1" applyFont="1" applyBorder="1"/>
    <xf numFmtId="166" fontId="7" fillId="0" borderId="43" xfId="1" applyNumberFormat="1" applyFont="1" applyBorder="1" applyAlignment="1">
      <alignment vertical="top" wrapText="1"/>
    </xf>
    <xf numFmtId="3" fontId="7" fillId="2" borderId="41" xfId="1" applyNumberFormat="1" applyFont="1" applyFill="1" applyBorder="1" applyProtection="1">
      <protection locked="0"/>
    </xf>
    <xf numFmtId="3" fontId="7" fillId="2" borderId="43" xfId="1" applyNumberFormat="1" applyFont="1" applyFill="1" applyBorder="1" applyProtection="1">
      <protection locked="0"/>
    </xf>
    <xf numFmtId="166" fontId="9" fillId="0" borderId="33" xfId="1" applyNumberFormat="1" applyFont="1" applyBorder="1" applyAlignment="1">
      <alignment vertical="top" wrapText="1"/>
    </xf>
    <xf numFmtId="165" fontId="9" fillId="0" borderId="30" xfId="1" applyNumberFormat="1" applyFont="1" applyBorder="1"/>
    <xf numFmtId="167" fontId="9" fillId="0" borderId="55" xfId="1" applyNumberFormat="1" applyFont="1" applyBorder="1"/>
    <xf numFmtId="166" fontId="9" fillId="0" borderId="33" xfId="1" applyNumberFormat="1" applyFont="1" applyBorder="1"/>
    <xf numFmtId="166" fontId="7" fillId="0" borderId="0" xfId="1" applyNumberFormat="1" applyFont="1" applyFill="1" applyBorder="1"/>
    <xf numFmtId="167" fontId="7" fillId="2" borderId="5" xfId="1" applyNumberFormat="1" applyFont="1" applyFill="1" applyBorder="1" applyProtection="1">
      <protection locked="0"/>
    </xf>
    <xf numFmtId="166" fontId="7" fillId="2" borderId="7" xfId="1" applyNumberFormat="1" applyFont="1" applyFill="1" applyBorder="1" applyProtection="1">
      <protection locked="0"/>
    </xf>
    <xf numFmtId="166" fontId="7" fillId="0" borderId="0" xfId="1" applyNumberFormat="1" applyFont="1" applyFill="1" applyBorder="1" applyProtection="1">
      <protection locked="0"/>
    </xf>
    <xf numFmtId="167" fontId="7" fillId="2" borderId="0" xfId="1" applyNumberFormat="1" applyFont="1" applyFill="1" applyBorder="1" applyProtection="1">
      <protection locked="0"/>
    </xf>
    <xf numFmtId="166" fontId="7" fillId="2" borderId="14" xfId="1" applyNumberFormat="1" applyFont="1" applyFill="1" applyBorder="1" applyProtection="1">
      <protection locked="0"/>
    </xf>
    <xf numFmtId="167" fontId="7" fillId="2" borderId="9" xfId="1" applyNumberFormat="1" applyFont="1" applyFill="1" applyBorder="1" applyProtection="1">
      <protection locked="0"/>
    </xf>
    <xf numFmtId="166" fontId="7" fillId="2" borderId="11" xfId="1" applyNumberFormat="1" applyFont="1" applyFill="1" applyBorder="1" applyProtection="1">
      <protection locked="0"/>
    </xf>
    <xf numFmtId="166" fontId="9" fillId="0" borderId="0" xfId="1" applyNumberFormat="1" applyFont="1" applyBorder="1" applyAlignment="1">
      <alignment vertical="top" wrapText="1"/>
    </xf>
    <xf numFmtId="167" fontId="9" fillId="0" borderId="33" xfId="1" applyNumberFormat="1" applyFont="1" applyBorder="1"/>
    <xf numFmtId="166" fontId="1" fillId="0" borderId="15" xfId="1" applyNumberFormat="1" applyFont="1" applyBorder="1"/>
    <xf numFmtId="166" fontId="1" fillId="0" borderId="16" xfId="1" applyNumberFormat="1" applyFont="1" applyBorder="1"/>
    <xf numFmtId="166" fontId="1" fillId="0" borderId="37" xfId="1" applyNumberFormat="1" applyFont="1" applyBorder="1"/>
    <xf numFmtId="166" fontId="1" fillId="0" borderId="15" xfId="1" applyNumberFormat="1" applyFont="1" applyFill="1" applyBorder="1" applyAlignment="1" applyProtection="1">
      <alignment vertical="top"/>
      <protection locked="0"/>
    </xf>
    <xf numFmtId="0" fontId="1" fillId="0" borderId="44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166" fontId="1" fillId="0" borderId="0" xfId="1" applyNumberFormat="1" applyFont="1" applyFill="1" applyBorder="1" applyProtection="1">
      <protection locked="0"/>
    </xf>
    <xf numFmtId="166" fontId="1" fillId="0" borderId="14" xfId="1" applyNumberFormat="1" applyFont="1" applyBorder="1" applyAlignment="1">
      <alignment horizontal="left"/>
    </xf>
    <xf numFmtId="166" fontId="1" fillId="0" borderId="24" xfId="1" applyNumberFormat="1" applyFont="1" applyBorder="1"/>
    <xf numFmtId="166" fontId="1" fillId="0" borderId="22" xfId="1" applyNumberFormat="1" applyFont="1" applyBorder="1"/>
    <xf numFmtId="166" fontId="1" fillId="0" borderId="26" xfId="1" applyNumberFormat="1" applyFont="1" applyBorder="1" applyAlignment="1">
      <alignment horizontal="left"/>
    </xf>
    <xf numFmtId="166" fontId="1" fillId="0" borderId="6" xfId="1" applyNumberFormat="1" applyFont="1" applyBorder="1"/>
    <xf numFmtId="166" fontId="1" fillId="0" borderId="7" xfId="1" applyNumberFormat="1" applyFont="1" applyBorder="1" applyAlignment="1">
      <alignment horizontal="left"/>
    </xf>
    <xf numFmtId="166" fontId="1" fillId="0" borderId="10" xfId="1" applyNumberFormat="1" applyFont="1" applyBorder="1"/>
    <xf numFmtId="166" fontId="1" fillId="0" borderId="11" xfId="1" applyNumberFormat="1" applyFont="1" applyBorder="1" applyAlignment="1">
      <alignment horizontal="left"/>
    </xf>
    <xf numFmtId="166" fontId="29" fillId="0" borderId="19" xfId="1" applyNumberFormat="1" applyFont="1" applyBorder="1" applyAlignment="1">
      <alignment horizontal="center"/>
    </xf>
    <xf numFmtId="166" fontId="30" fillId="0" borderId="0" xfId="1" applyNumberFormat="1" applyFont="1" applyBorder="1"/>
    <xf numFmtId="166" fontId="28" fillId="0" borderId="0" xfId="1" applyNumberFormat="1" applyFont="1" applyBorder="1"/>
    <xf numFmtId="166" fontId="31" fillId="0" borderId="0" xfId="1" applyNumberFormat="1" applyFont="1" applyBorder="1"/>
    <xf numFmtId="166" fontId="31" fillId="0" borderId="0" xfId="1" applyNumberFormat="1" applyFont="1"/>
    <xf numFmtId="166" fontId="30" fillId="0" borderId="0" xfId="1" applyNumberFormat="1" applyFont="1"/>
    <xf numFmtId="166" fontId="27" fillId="0" borderId="9" xfId="1" applyNumberFormat="1" applyFont="1" applyBorder="1"/>
    <xf numFmtId="166" fontId="32" fillId="0" borderId="9" xfId="1" applyNumberFormat="1" applyFont="1" applyBorder="1"/>
    <xf numFmtId="166" fontId="27" fillId="0" borderId="0" xfId="1" applyNumberFormat="1" applyFont="1" applyBorder="1"/>
    <xf numFmtId="167" fontId="27" fillId="0" borderId="0" xfId="1" applyNumberFormat="1" applyFont="1" applyBorder="1"/>
    <xf numFmtId="166" fontId="32" fillId="0" borderId="0" xfId="1" applyNumberFormat="1" applyFont="1" applyBorder="1"/>
    <xf numFmtId="166" fontId="32" fillId="0" borderId="0" xfId="1" applyNumberFormat="1" applyFont="1" applyFill="1" applyBorder="1"/>
    <xf numFmtId="0" fontId="33" fillId="0" borderId="9" xfId="0" applyFont="1" applyBorder="1"/>
    <xf numFmtId="0" fontId="23" fillId="0" borderId="9" xfId="0" applyFont="1" applyBorder="1"/>
    <xf numFmtId="166" fontId="33" fillId="0" borderId="9" xfId="1" applyNumberFormat="1" applyFont="1" applyBorder="1"/>
    <xf numFmtId="0" fontId="33" fillId="0" borderId="0" xfId="0" applyFont="1"/>
    <xf numFmtId="0" fontId="0" fillId="0" borderId="12" xfId="0" applyBorder="1"/>
    <xf numFmtId="0" fontId="8" fillId="0" borderId="38" xfId="0" applyFont="1" applyBorder="1"/>
    <xf numFmtId="0" fontId="0" fillId="0" borderId="14" xfId="0" applyBorder="1"/>
    <xf numFmtId="0" fontId="4" fillId="0" borderId="12" xfId="0" applyFont="1" applyBorder="1"/>
    <xf numFmtId="0" fontId="4" fillId="0" borderId="16" xfId="0" applyFont="1" applyBorder="1" applyAlignment="1">
      <alignment horizontal="center"/>
    </xf>
    <xf numFmtId="0" fontId="4" fillId="0" borderId="17" xfId="1" applyNumberFormat="1" applyFont="1" applyBorder="1" applyAlignment="1">
      <alignment horizontal="center"/>
    </xf>
    <xf numFmtId="0" fontId="4" fillId="0" borderId="18" xfId="1" applyNumberFormat="1" applyFont="1" applyBorder="1" applyAlignment="1">
      <alignment horizontal="center"/>
    </xf>
    <xf numFmtId="0" fontId="4" fillId="0" borderId="14" xfId="0" applyFont="1" applyBorder="1"/>
    <xf numFmtId="0" fontId="7" fillId="0" borderId="13" xfId="0" applyFont="1" applyBorder="1"/>
    <xf numFmtId="166" fontId="7" fillId="0" borderId="41" xfId="1" applyNumberFormat="1" applyFont="1" applyBorder="1"/>
    <xf numFmtId="166" fontId="7" fillId="0" borderId="36" xfId="1" applyNumberFormat="1" applyFont="1" applyBorder="1"/>
    <xf numFmtId="0" fontId="7" fillId="0" borderId="14" xfId="0" applyFont="1" applyBorder="1"/>
    <xf numFmtId="0" fontId="7" fillId="0" borderId="22" xfId="0" applyFont="1" applyBorder="1"/>
    <xf numFmtId="0" fontId="7" fillId="0" borderId="38" xfId="0" applyFont="1" applyBorder="1"/>
    <xf numFmtId="166" fontId="7" fillId="0" borderId="42" xfId="1" applyNumberFormat="1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166" fontId="7" fillId="0" borderId="43" xfId="1" applyNumberFormat="1" applyFont="1" applyBorder="1"/>
    <xf numFmtId="0" fontId="7" fillId="0" borderId="4" xfId="0" applyFont="1" applyBorder="1"/>
    <xf numFmtId="0" fontId="7" fillId="0" borderId="5" xfId="0" applyFont="1" applyBorder="1"/>
    <xf numFmtId="0" fontId="7" fillId="3" borderId="6" xfId="0" applyFont="1" applyFill="1" applyBorder="1"/>
    <xf numFmtId="166" fontId="7" fillId="3" borderId="5" xfId="1" applyNumberFormat="1" applyFont="1" applyFill="1" applyBorder="1"/>
    <xf numFmtId="0" fontId="7" fillId="3" borderId="5" xfId="0" applyFont="1" applyFill="1" applyBorder="1"/>
    <xf numFmtId="166" fontId="7" fillId="0" borderId="39" xfId="1" applyNumberFormat="1" applyFont="1" applyBorder="1"/>
    <xf numFmtId="166" fontId="7" fillId="0" borderId="40" xfId="1" applyNumberFormat="1" applyFont="1" applyBorder="1"/>
    <xf numFmtId="0" fontId="7" fillId="3" borderId="10" xfId="0" applyFont="1" applyFill="1" applyBorder="1"/>
    <xf numFmtId="166" fontId="7" fillId="3" borderId="9" xfId="1" applyNumberFormat="1" applyFont="1" applyFill="1" applyBorder="1"/>
    <xf numFmtId="0" fontId="7" fillId="3" borderId="9" xfId="0" applyFont="1" applyFill="1" applyBorder="1"/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166" fontId="7" fillId="0" borderId="35" xfId="1" applyNumberFormat="1" applyFont="1" applyFill="1" applyBorder="1" applyAlignment="1">
      <alignment vertical="top"/>
    </xf>
    <xf numFmtId="166" fontId="7" fillId="0" borderId="4" xfId="1" applyNumberFormat="1" applyFont="1" applyFill="1" applyBorder="1" applyAlignment="1">
      <alignment vertical="top"/>
    </xf>
    <xf numFmtId="166" fontId="7" fillId="0" borderId="40" xfId="1" applyNumberFormat="1" applyFont="1" applyFill="1" applyBorder="1" applyAlignment="1">
      <alignment vertical="top"/>
    </xf>
    <xf numFmtId="166" fontId="7" fillId="0" borderId="29" xfId="1" applyNumberFormat="1" applyFont="1" applyFill="1" applyBorder="1"/>
    <xf numFmtId="166" fontId="7" fillId="0" borderId="8" xfId="1" applyNumberFormat="1" applyFont="1" applyFill="1" applyBorder="1"/>
    <xf numFmtId="166" fontId="7" fillId="0" borderId="28" xfId="1" applyNumberFormat="1" applyFont="1" applyFill="1" applyBorder="1"/>
    <xf numFmtId="0" fontId="0" fillId="0" borderId="38" xfId="0" applyBorder="1"/>
    <xf numFmtId="0" fontId="34" fillId="0" borderId="38" xfId="0" applyFont="1" applyBorder="1"/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6" fontId="7" fillId="0" borderId="45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66" fontId="7" fillId="0" borderId="46" xfId="1" applyNumberFormat="1" applyFont="1" applyBorder="1" applyAlignment="1">
      <alignment horizontal="center"/>
    </xf>
    <xf numFmtId="166" fontId="7" fillId="0" borderId="27" xfId="1" applyNumberFormat="1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166" fontId="20" fillId="0" borderId="12" xfId="1" applyNumberFormat="1" applyFont="1" applyBorder="1" applyAlignment="1">
      <alignment horizontal="center"/>
    </xf>
    <xf numFmtId="166" fontId="20" fillId="0" borderId="13" xfId="1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66" fontId="21" fillId="0" borderId="13" xfId="1" applyNumberFormat="1" applyFont="1" applyBorder="1" applyAlignment="1">
      <alignment horizontal="center"/>
    </xf>
    <xf numFmtId="166" fontId="21" fillId="0" borderId="25" xfId="1" applyNumberFormat="1" applyFont="1" applyBorder="1" applyAlignment="1">
      <alignment horizontal="center"/>
    </xf>
    <xf numFmtId="166" fontId="20" fillId="0" borderId="45" xfId="1" applyNumberFormat="1" applyFont="1" applyBorder="1" applyAlignment="1">
      <alignment horizontal="center"/>
    </xf>
    <xf numFmtId="166" fontId="20" fillId="0" borderId="46" xfId="1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66" fontId="20" fillId="0" borderId="1" xfId="1" applyNumberFormat="1" applyFont="1" applyBorder="1" applyAlignment="1">
      <alignment horizontal="center"/>
    </xf>
    <xf numFmtId="0" fontId="20" fillId="0" borderId="1" xfId="1" applyNumberFormat="1" applyFont="1" applyBorder="1" applyAlignment="1">
      <alignment horizontal="center"/>
    </xf>
    <xf numFmtId="166" fontId="25" fillId="0" borderId="1" xfId="1" applyNumberFormat="1" applyFont="1" applyBorder="1" applyAlignment="1">
      <alignment horizontal="center"/>
    </xf>
    <xf numFmtId="166" fontId="25" fillId="0" borderId="47" xfId="1" applyNumberFormat="1" applyFont="1" applyBorder="1" applyAlignment="1">
      <alignment horizontal="center"/>
    </xf>
    <xf numFmtId="166" fontId="21" fillId="0" borderId="45" xfId="1" applyNumberFormat="1" applyFont="1" applyBorder="1" applyAlignment="1">
      <alignment horizontal="center"/>
    </xf>
    <xf numFmtId="166" fontId="21" fillId="0" borderId="46" xfId="1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6" fontId="21" fillId="0" borderId="1" xfId="1" applyNumberFormat="1" applyFont="1" applyBorder="1" applyAlignment="1">
      <alignment horizontal="center"/>
    </xf>
    <xf numFmtId="166" fontId="38" fillId="0" borderId="1" xfId="1" applyNumberFormat="1" applyFont="1" applyBorder="1" applyAlignment="1">
      <alignment horizontal="center"/>
    </xf>
    <xf numFmtId="166" fontId="20" fillId="0" borderId="41" xfId="1" applyNumberFormat="1" applyFont="1" applyBorder="1" applyAlignment="1">
      <alignment horizontal="center"/>
    </xf>
    <xf numFmtId="167" fontId="20" fillId="0" borderId="13" xfId="1" applyNumberFormat="1" applyFont="1" applyBorder="1" applyAlignment="1">
      <alignment horizontal="center"/>
    </xf>
    <xf numFmtId="166" fontId="25" fillId="0" borderId="13" xfId="1" applyNumberFormat="1" applyFont="1" applyBorder="1" applyAlignment="1">
      <alignment horizontal="center"/>
    </xf>
    <xf numFmtId="166" fontId="25" fillId="0" borderId="36" xfId="1" applyNumberFormat="1" applyFont="1" applyBorder="1" applyAlignment="1">
      <alignment horizontal="center"/>
    </xf>
    <xf numFmtId="166" fontId="20" fillId="0" borderId="0" xfId="1" applyNumberFormat="1" applyFont="1" applyBorder="1" applyAlignment="1">
      <alignment horizontal="center"/>
    </xf>
    <xf numFmtId="166" fontId="21" fillId="0" borderId="0" xfId="1" applyNumberFormat="1" applyFont="1" applyBorder="1" applyAlignment="1">
      <alignment horizontal="center"/>
    </xf>
    <xf numFmtId="166" fontId="21" fillId="0" borderId="41" xfId="1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7" fontId="21" fillId="0" borderId="13" xfId="1" applyNumberFormat="1" applyFont="1" applyBorder="1" applyAlignment="1">
      <alignment horizontal="center"/>
    </xf>
    <xf numFmtId="166" fontId="38" fillId="0" borderId="13" xfId="1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6" fontId="20" fillId="0" borderId="24" xfId="1" applyNumberFormat="1" applyFont="1" applyBorder="1" applyAlignment="1">
      <alignment horizontal="center"/>
    </xf>
    <xf numFmtId="166" fontId="20" fillId="0" borderId="22" xfId="1" applyNumberFormat="1" applyFont="1" applyBorder="1" applyAlignment="1">
      <alignment horizontal="center"/>
    </xf>
    <xf numFmtId="167" fontId="20" fillId="0" borderId="22" xfId="1" applyNumberFormat="1" applyFont="1" applyBorder="1" applyAlignment="1">
      <alignment horizontal="center"/>
    </xf>
    <xf numFmtId="166" fontId="25" fillId="0" borderId="22" xfId="1" applyNumberFormat="1" applyFont="1" applyBorder="1" applyAlignment="1">
      <alignment horizontal="center"/>
    </xf>
    <xf numFmtId="166" fontId="25" fillId="0" borderId="34" xfId="1" applyNumberFormat="1" applyFont="1" applyBorder="1" applyAlignment="1">
      <alignment horizontal="center"/>
    </xf>
    <xf numFmtId="166" fontId="20" fillId="0" borderId="38" xfId="1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166" fontId="21" fillId="0" borderId="22" xfId="1" applyNumberFormat="1" applyFont="1" applyBorder="1" applyAlignment="1">
      <alignment horizontal="center"/>
    </xf>
    <xf numFmtId="166" fontId="21" fillId="0" borderId="38" xfId="1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67" fontId="21" fillId="0" borderId="22" xfId="1" applyNumberFormat="1" applyFont="1" applyBorder="1" applyAlignment="1">
      <alignment horizontal="center"/>
    </xf>
    <xf numFmtId="166" fontId="38" fillId="0" borderId="22" xfId="1" applyNumberFormat="1" applyFont="1" applyBorder="1" applyAlignment="1">
      <alignment horizontal="center"/>
    </xf>
    <xf numFmtId="0" fontId="20" fillId="2" borderId="24" xfId="0" applyFont="1" applyFill="1" applyBorder="1" applyProtection="1">
      <protection locked="0"/>
    </xf>
    <xf numFmtId="166" fontId="20" fillId="2" borderId="24" xfId="1" applyNumberFormat="1" applyFont="1" applyFill="1" applyBorder="1" applyProtection="1">
      <protection locked="0"/>
    </xf>
    <xf numFmtId="166" fontId="20" fillId="2" borderId="22" xfId="1" applyNumberFormat="1" applyFont="1" applyFill="1" applyBorder="1" applyProtection="1">
      <protection locked="0"/>
    </xf>
    <xf numFmtId="166" fontId="20" fillId="0" borderId="22" xfId="1" applyNumberFormat="1" applyFont="1" applyBorder="1"/>
    <xf numFmtId="0" fontId="20" fillId="2" borderId="24" xfId="1" applyNumberFormat="1" applyFont="1" applyFill="1" applyBorder="1" applyProtection="1">
      <protection locked="0"/>
    </xf>
    <xf numFmtId="166" fontId="20" fillId="0" borderId="25" xfId="1" applyNumberFormat="1" applyFont="1" applyBorder="1"/>
    <xf numFmtId="0" fontId="20" fillId="2" borderId="22" xfId="0" applyFont="1" applyFill="1" applyBorder="1" applyProtection="1">
      <protection locked="0"/>
    </xf>
    <xf numFmtId="0" fontId="20" fillId="2" borderId="22" xfId="1" applyNumberFormat="1" applyFont="1" applyFill="1" applyBorder="1" applyProtection="1">
      <protection locked="0"/>
    </xf>
    <xf numFmtId="166" fontId="20" fillId="0" borderId="34" xfId="1" applyNumberFormat="1" applyFont="1" applyBorder="1"/>
    <xf numFmtId="166" fontId="20" fillId="2" borderId="38" xfId="1" applyNumberFormat="1" applyFont="1" applyFill="1" applyBorder="1" applyProtection="1">
      <protection locked="0"/>
    </xf>
    <xf numFmtId="167" fontId="20" fillId="2" borderId="22" xfId="1" applyNumberFormat="1" applyFont="1" applyFill="1" applyBorder="1" applyProtection="1">
      <protection locked="0"/>
    </xf>
    <xf numFmtId="0" fontId="21" fillId="2" borderId="24" xfId="0" applyFont="1" applyFill="1" applyBorder="1" applyProtection="1">
      <protection locked="0"/>
    </xf>
    <xf numFmtId="166" fontId="21" fillId="2" borderId="24" xfId="1" applyNumberFormat="1" applyFont="1" applyFill="1" applyBorder="1" applyProtection="1">
      <protection locked="0"/>
    </xf>
    <xf numFmtId="166" fontId="21" fillId="2" borderId="22" xfId="1" applyNumberFormat="1" applyFont="1" applyFill="1" applyBorder="1" applyProtection="1">
      <protection locked="0"/>
    </xf>
    <xf numFmtId="166" fontId="21" fillId="0" borderId="22" xfId="1" applyNumberFormat="1" applyFont="1" applyBorder="1"/>
    <xf numFmtId="166" fontId="21" fillId="0" borderId="34" xfId="1" applyNumberFormat="1" applyFont="1" applyBorder="1"/>
    <xf numFmtId="166" fontId="21" fillId="2" borderId="38" xfId="1" applyNumberFormat="1" applyFont="1" applyFill="1" applyBorder="1" applyProtection="1">
      <protection locked="0"/>
    </xf>
    <xf numFmtId="166" fontId="21" fillId="0" borderId="25" xfId="1" applyNumberFormat="1" applyFont="1" applyBorder="1"/>
    <xf numFmtId="0" fontId="21" fillId="2" borderId="22" xfId="0" applyFont="1" applyFill="1" applyBorder="1" applyProtection="1">
      <protection locked="0"/>
    </xf>
    <xf numFmtId="167" fontId="21" fillId="2" borderId="22" xfId="1" applyNumberFormat="1" applyFont="1" applyFill="1" applyBorder="1" applyProtection="1">
      <protection locked="0"/>
    </xf>
    <xf numFmtId="0" fontId="20" fillId="2" borderId="24" xfId="0" applyFont="1" applyFill="1" applyBorder="1" applyAlignment="1" applyProtection="1">
      <alignment wrapText="1"/>
      <protection locked="0"/>
    </xf>
    <xf numFmtId="0" fontId="20" fillId="2" borderId="12" xfId="0" applyFont="1" applyFill="1" applyBorder="1" applyProtection="1">
      <protection locked="0"/>
    </xf>
    <xf numFmtId="166" fontId="20" fillId="2" borderId="12" xfId="1" applyNumberFormat="1" applyFont="1" applyFill="1" applyBorder="1" applyProtection="1">
      <protection locked="0"/>
    </xf>
    <xf numFmtId="166" fontId="20" fillId="2" borderId="13" xfId="1" applyNumberFormat="1" applyFont="1" applyFill="1" applyBorder="1" applyProtection="1">
      <protection locked="0"/>
    </xf>
    <xf numFmtId="166" fontId="20" fillId="2" borderId="1" xfId="1" applyNumberFormat="1" applyFont="1" applyFill="1" applyBorder="1" applyProtection="1">
      <protection locked="0"/>
    </xf>
    <xf numFmtId="166" fontId="20" fillId="0" borderId="1" xfId="1" applyNumberFormat="1" applyFont="1" applyBorder="1"/>
    <xf numFmtId="0" fontId="20" fillId="2" borderId="45" xfId="1" applyNumberFormat="1" applyFont="1" applyFill="1" applyBorder="1" applyProtection="1">
      <protection locked="0"/>
    </xf>
    <xf numFmtId="166" fontId="20" fillId="0" borderId="46" xfId="1" applyNumberFormat="1" applyFont="1" applyBorder="1"/>
    <xf numFmtId="0" fontId="20" fillId="2" borderId="1" xfId="0" applyFont="1" applyFill="1" applyBorder="1" applyProtection="1">
      <protection locked="0"/>
    </xf>
    <xf numFmtId="0" fontId="20" fillId="2" borderId="1" xfId="1" applyNumberFormat="1" applyFont="1" applyFill="1" applyBorder="1" applyProtection="1">
      <protection locked="0"/>
    </xf>
    <xf numFmtId="166" fontId="20" fillId="0" borderId="47" xfId="1" applyNumberFormat="1" applyFont="1" applyBorder="1"/>
    <xf numFmtId="166" fontId="20" fillId="2" borderId="3" xfId="1" applyNumberFormat="1" applyFont="1" applyFill="1" applyBorder="1" applyProtection="1">
      <protection locked="0"/>
    </xf>
    <xf numFmtId="167" fontId="20" fillId="2" borderId="1" xfId="1" applyNumberFormat="1" applyFont="1" applyFill="1" applyBorder="1" applyProtection="1">
      <protection locked="0"/>
    </xf>
    <xf numFmtId="0" fontId="21" fillId="2" borderId="12" xfId="0" applyFont="1" applyFill="1" applyBorder="1" applyProtection="1">
      <protection locked="0"/>
    </xf>
    <xf numFmtId="166" fontId="21" fillId="2" borderId="12" xfId="1" applyNumberFormat="1" applyFont="1" applyFill="1" applyBorder="1" applyProtection="1">
      <protection locked="0"/>
    </xf>
    <xf numFmtId="166" fontId="21" fillId="2" borderId="13" xfId="1" applyNumberFormat="1" applyFont="1" applyFill="1" applyBorder="1" applyProtection="1">
      <protection locked="0"/>
    </xf>
    <xf numFmtId="166" fontId="21" fillId="2" borderId="1" xfId="1" applyNumberFormat="1" applyFont="1" applyFill="1" applyBorder="1" applyProtection="1">
      <protection locked="0"/>
    </xf>
    <xf numFmtId="166" fontId="21" fillId="0" borderId="1" xfId="1" applyNumberFormat="1" applyFont="1" applyBorder="1"/>
    <xf numFmtId="166" fontId="21" fillId="0" borderId="47" xfId="1" applyNumberFormat="1" applyFont="1" applyBorder="1"/>
    <xf numFmtId="166" fontId="21" fillId="2" borderId="3" xfId="1" applyNumberFormat="1" applyFont="1" applyFill="1" applyBorder="1" applyProtection="1">
      <protection locked="0"/>
    </xf>
    <xf numFmtId="166" fontId="21" fillId="0" borderId="46" xfId="1" applyNumberFormat="1" applyFont="1" applyBorder="1"/>
    <xf numFmtId="0" fontId="21" fillId="2" borderId="1" xfId="0" applyFont="1" applyFill="1" applyBorder="1" applyProtection="1">
      <protection locked="0"/>
    </xf>
    <xf numFmtId="167" fontId="21" fillId="2" borderId="1" xfId="1" applyNumberFormat="1" applyFont="1" applyFill="1" applyBorder="1" applyProtection="1">
      <protection locked="0"/>
    </xf>
    <xf numFmtId="0" fontId="20" fillId="0" borderId="36" xfId="0" applyFont="1" applyBorder="1"/>
    <xf numFmtId="0" fontId="20" fillId="2" borderId="3" xfId="0" applyFont="1" applyFill="1" applyBorder="1" applyProtection="1">
      <protection locked="0"/>
    </xf>
    <xf numFmtId="166" fontId="20" fillId="2" borderId="50" xfId="1" applyNumberFormat="1" applyFont="1" applyFill="1" applyBorder="1" applyProtection="1">
      <protection locked="0"/>
    </xf>
    <xf numFmtId="166" fontId="20" fillId="2" borderId="46" xfId="1" applyNumberFormat="1" applyFont="1" applyFill="1" applyBorder="1" applyProtection="1">
      <protection locked="0"/>
    </xf>
    <xf numFmtId="0" fontId="20" fillId="2" borderId="50" xfId="1" applyNumberFormat="1" applyFont="1" applyFill="1" applyBorder="1" applyProtection="1">
      <protection locked="0"/>
    </xf>
    <xf numFmtId="0" fontId="20" fillId="2" borderId="46" xfId="0" applyFont="1" applyFill="1" applyBorder="1" applyProtection="1">
      <protection locked="0"/>
    </xf>
    <xf numFmtId="0" fontId="20" fillId="2" borderId="46" xfId="1" applyNumberFormat="1" applyFont="1" applyFill="1" applyBorder="1" applyProtection="1">
      <protection locked="0"/>
    </xf>
    <xf numFmtId="0" fontId="20" fillId="0" borderId="51" xfId="0" applyFont="1" applyBorder="1"/>
    <xf numFmtId="167" fontId="20" fillId="2" borderId="46" xfId="1" applyNumberFormat="1" applyFont="1" applyFill="1" applyBorder="1" applyProtection="1">
      <protection locked="0"/>
    </xf>
    <xf numFmtId="0" fontId="20" fillId="2" borderId="69" xfId="0" applyFont="1" applyFill="1" applyBorder="1" applyProtection="1">
      <protection locked="0"/>
    </xf>
    <xf numFmtId="166" fontId="21" fillId="2" borderId="50" xfId="1" applyNumberFormat="1" applyFont="1" applyFill="1" applyBorder="1" applyProtection="1">
      <protection locked="0"/>
    </xf>
    <xf numFmtId="166" fontId="21" fillId="2" borderId="46" xfId="1" applyNumberFormat="1" applyFont="1" applyFill="1" applyBorder="1" applyProtection="1">
      <protection locked="0"/>
    </xf>
    <xf numFmtId="0" fontId="21" fillId="2" borderId="46" xfId="0" applyFont="1" applyFill="1" applyBorder="1" applyProtection="1">
      <protection locked="0"/>
    </xf>
    <xf numFmtId="167" fontId="21" fillId="2" borderId="46" xfId="1" applyNumberFormat="1" applyFont="1" applyFill="1" applyBorder="1" applyProtection="1">
      <protection locked="0"/>
    </xf>
    <xf numFmtId="0" fontId="20" fillId="2" borderId="72" xfId="1" applyNumberFormat="1" applyFont="1" applyFill="1" applyBorder="1" applyProtection="1">
      <protection locked="0"/>
    </xf>
    <xf numFmtId="0" fontId="20" fillId="2" borderId="25" xfId="0" applyFont="1" applyFill="1" applyBorder="1" applyProtection="1">
      <protection locked="0"/>
    </xf>
    <xf numFmtId="0" fontId="20" fillId="2" borderId="25" xfId="1" applyNumberFormat="1" applyFont="1" applyFill="1" applyBorder="1" applyProtection="1">
      <protection locked="0"/>
    </xf>
    <xf numFmtId="166" fontId="20" fillId="0" borderId="13" xfId="1" applyNumberFormat="1" applyFont="1" applyBorder="1"/>
    <xf numFmtId="166" fontId="20" fillId="0" borderId="36" xfId="1" applyNumberFormat="1" applyFont="1" applyBorder="1"/>
    <xf numFmtId="0" fontId="20" fillId="0" borderId="14" xfId="0" applyFont="1" applyBorder="1"/>
    <xf numFmtId="166" fontId="20" fillId="2" borderId="25" xfId="1" applyNumberFormat="1" applyFont="1" applyFill="1" applyBorder="1" applyProtection="1">
      <protection locked="0"/>
    </xf>
    <xf numFmtId="167" fontId="20" fillId="2" borderId="25" xfId="1" applyNumberFormat="1" applyFont="1" applyFill="1" applyBorder="1" applyProtection="1">
      <protection locked="0"/>
    </xf>
    <xf numFmtId="166" fontId="21" fillId="2" borderId="25" xfId="1" applyNumberFormat="1" applyFont="1" applyFill="1" applyBorder="1" applyProtection="1">
      <protection locked="0"/>
    </xf>
    <xf numFmtId="0" fontId="21" fillId="2" borderId="25" xfId="0" applyFont="1" applyFill="1" applyBorder="1" applyProtection="1">
      <protection locked="0"/>
    </xf>
    <xf numFmtId="167" fontId="21" fillId="2" borderId="25" xfId="1" applyNumberFormat="1" applyFont="1" applyFill="1" applyBorder="1" applyProtection="1">
      <protection locked="0"/>
    </xf>
    <xf numFmtId="166" fontId="21" fillId="0" borderId="13" xfId="1" applyNumberFormat="1" applyFont="1" applyBorder="1"/>
    <xf numFmtId="0" fontId="20" fillId="0" borderId="3" xfId="0" applyFont="1" applyBorder="1"/>
    <xf numFmtId="166" fontId="20" fillId="3" borderId="50" xfId="1" applyNumberFormat="1" applyFont="1" applyFill="1" applyBorder="1" applyProtection="1"/>
    <xf numFmtId="166" fontId="20" fillId="3" borderId="46" xfId="1" applyNumberFormat="1" applyFont="1" applyFill="1" applyBorder="1" applyProtection="1"/>
    <xf numFmtId="0" fontId="20" fillId="3" borderId="46" xfId="0" applyFont="1" applyFill="1" applyBorder="1"/>
    <xf numFmtId="167" fontId="20" fillId="3" borderId="46" xfId="1" applyNumberFormat="1" applyFont="1" applyFill="1" applyBorder="1" applyProtection="1"/>
    <xf numFmtId="166" fontId="20" fillId="3" borderId="47" xfId="1" applyNumberFormat="1" applyFont="1" applyFill="1" applyBorder="1" applyProtection="1"/>
    <xf numFmtId="166" fontId="20" fillId="3" borderId="1" xfId="1" applyNumberFormat="1" applyFont="1" applyFill="1" applyBorder="1" applyProtection="1"/>
    <xf numFmtId="166" fontId="21" fillId="3" borderId="46" xfId="1" applyNumberFormat="1" applyFont="1" applyFill="1" applyBorder="1" applyProtection="1"/>
    <xf numFmtId="0" fontId="21" fillId="3" borderId="46" xfId="0" applyFont="1" applyFill="1" applyBorder="1"/>
    <xf numFmtId="167" fontId="21" fillId="3" borderId="46" xfId="1" applyNumberFormat="1" applyFont="1" applyFill="1" applyBorder="1" applyProtection="1"/>
    <xf numFmtId="166" fontId="20" fillId="0" borderId="8" xfId="1" applyNumberFormat="1" applyFont="1" applyBorder="1"/>
    <xf numFmtId="166" fontId="20" fillId="0" borderId="10" xfId="1" applyNumberFormat="1" applyFont="1" applyBorder="1"/>
    <xf numFmtId="166" fontId="20" fillId="3" borderId="8" xfId="1" applyNumberFormat="1" applyFont="1" applyFill="1" applyBorder="1"/>
    <xf numFmtId="166" fontId="20" fillId="0" borderId="43" xfId="1" applyNumberFormat="1" applyFont="1" applyBorder="1"/>
    <xf numFmtId="0" fontId="20" fillId="3" borderId="10" xfId="0" applyFont="1" applyFill="1" applyBorder="1"/>
    <xf numFmtId="167" fontId="20" fillId="3" borderId="10" xfId="1" applyNumberFormat="1" applyFont="1" applyFill="1" applyBorder="1"/>
    <xf numFmtId="166" fontId="20" fillId="3" borderId="10" xfId="1" applyNumberFormat="1" applyFont="1" applyFill="1" applyBorder="1"/>
    <xf numFmtId="166" fontId="20" fillId="0" borderId="52" xfId="1" applyNumberFormat="1" applyFont="1" applyBorder="1"/>
    <xf numFmtId="166" fontId="20" fillId="0" borderId="28" xfId="1" applyNumberFormat="1" applyFont="1" applyBorder="1"/>
    <xf numFmtId="166" fontId="20" fillId="3" borderId="9" xfId="1" applyNumberFormat="1" applyFont="1" applyFill="1" applyBorder="1"/>
    <xf numFmtId="166" fontId="20" fillId="0" borderId="68" xfId="1" applyNumberFormat="1" applyFont="1" applyBorder="1"/>
    <xf numFmtId="166" fontId="21" fillId="0" borderId="8" xfId="1" applyNumberFormat="1" applyFont="1" applyBorder="1"/>
    <xf numFmtId="166" fontId="21" fillId="0" borderId="10" xfId="1" applyNumberFormat="1" applyFont="1" applyBorder="1"/>
    <xf numFmtId="166" fontId="21" fillId="0" borderId="28" xfId="1" applyNumberFormat="1" applyFont="1" applyBorder="1"/>
    <xf numFmtId="166" fontId="21" fillId="3" borderId="9" xfId="1" applyNumberFormat="1" applyFont="1" applyFill="1" applyBorder="1"/>
    <xf numFmtId="166" fontId="21" fillId="0" borderId="43" xfId="1" applyNumberFormat="1" applyFont="1" applyBorder="1"/>
    <xf numFmtId="0" fontId="21" fillId="3" borderId="10" xfId="0" applyFont="1" applyFill="1" applyBorder="1"/>
    <xf numFmtId="167" fontId="21" fillId="3" borderId="10" xfId="1" applyNumberFormat="1" applyFont="1" applyFill="1" applyBorder="1"/>
    <xf numFmtId="166" fontId="21" fillId="3" borderId="10" xfId="1" applyNumberFormat="1" applyFont="1" applyFill="1" applyBorder="1"/>
    <xf numFmtId="0" fontId="20" fillId="0" borderId="27" xfId="0" applyFont="1" applyBorder="1"/>
    <xf numFmtId="0" fontId="25" fillId="0" borderId="27" xfId="0" applyFont="1" applyBorder="1"/>
    <xf numFmtId="0" fontId="38" fillId="0" borderId="27" xfId="0" applyFont="1" applyBorder="1"/>
    <xf numFmtId="166" fontId="34" fillId="0" borderId="0" xfId="1" applyNumberFormat="1" applyFont="1"/>
    <xf numFmtId="0" fontId="20" fillId="0" borderId="22" xfId="0" applyFont="1" applyBorder="1"/>
    <xf numFmtId="0" fontId="25" fillId="0" borderId="22" xfId="0" applyFont="1" applyBorder="1"/>
    <xf numFmtId="0" fontId="38" fillId="0" borderId="22" xfId="0" applyFont="1" applyBorder="1"/>
    <xf numFmtId="166" fontId="0" fillId="0" borderId="0" xfId="0" applyNumberFormat="1"/>
    <xf numFmtId="0" fontId="34" fillId="0" borderId="0" xfId="0" applyFont="1"/>
    <xf numFmtId="0" fontId="0" fillId="2" borderId="24" xfId="0" applyFill="1" applyBorder="1" applyProtection="1">
      <protection locked="0"/>
    </xf>
    <xf numFmtId="166" fontId="0" fillId="0" borderId="5" xfId="0" applyNumberFormat="1" applyBorder="1"/>
    <xf numFmtId="0" fontId="25" fillId="0" borderId="0" xfId="0" applyFont="1"/>
    <xf numFmtId="0" fontId="18" fillId="0" borderId="0" xfId="0" applyFont="1"/>
    <xf numFmtId="0" fontId="25" fillId="2" borderId="24" xfId="0" applyFont="1" applyFill="1" applyBorder="1" applyAlignment="1" applyProtection="1">
      <alignment wrapText="1"/>
      <protection locked="0"/>
    </xf>
    <xf numFmtId="166" fontId="25" fillId="2" borderId="24" xfId="1" applyNumberFormat="1" applyFont="1" applyFill="1" applyBorder="1" applyProtection="1">
      <protection locked="0"/>
    </xf>
    <xf numFmtId="166" fontId="25" fillId="2" borderId="22" xfId="1" applyNumberFormat="1" applyFont="1" applyFill="1" applyBorder="1" applyProtection="1">
      <protection locked="0"/>
    </xf>
    <xf numFmtId="167" fontId="25" fillId="2" borderId="22" xfId="1" applyNumberFormat="1" applyFont="1" applyFill="1" applyBorder="1" applyProtection="1">
      <protection locked="0"/>
    </xf>
    <xf numFmtId="166" fontId="25" fillId="0" borderId="22" xfId="1" applyNumberFormat="1" applyFont="1" applyBorder="1"/>
    <xf numFmtId="166" fontId="25" fillId="0" borderId="34" xfId="1" applyNumberFormat="1" applyFont="1" applyBorder="1"/>
    <xf numFmtId="166" fontId="25" fillId="2" borderId="38" xfId="1" applyNumberFormat="1" applyFont="1" applyFill="1" applyBorder="1" applyProtection="1">
      <protection locked="0"/>
    </xf>
    <xf numFmtId="166" fontId="25" fillId="0" borderId="25" xfId="1" applyNumberFormat="1" applyFont="1" applyBorder="1"/>
    <xf numFmtId="0" fontId="25" fillId="2" borderId="22" xfId="0" applyFont="1" applyFill="1" applyBorder="1" applyProtection="1">
      <protection locked="0"/>
    </xf>
    <xf numFmtId="0" fontId="39" fillId="2" borderId="24" xfId="0" applyFont="1" applyFill="1" applyBorder="1" applyProtection="1">
      <protection locked="0"/>
    </xf>
    <xf numFmtId="166" fontId="39" fillId="2" borderId="24" xfId="1" applyNumberFormat="1" applyFont="1" applyFill="1" applyBorder="1" applyProtection="1">
      <protection locked="0"/>
    </xf>
    <xf numFmtId="166" fontId="39" fillId="2" borderId="22" xfId="1" applyNumberFormat="1" applyFont="1" applyFill="1" applyBorder="1" applyProtection="1">
      <protection locked="0"/>
    </xf>
    <xf numFmtId="166" fontId="39" fillId="0" borderId="22" xfId="1" applyNumberFormat="1" applyFont="1" applyBorder="1"/>
    <xf numFmtId="166" fontId="39" fillId="0" borderId="34" xfId="1" applyNumberFormat="1" applyFont="1" applyBorder="1"/>
    <xf numFmtId="166" fontId="39" fillId="2" borderId="38" xfId="1" applyNumberFormat="1" applyFont="1" applyFill="1" applyBorder="1" applyProtection="1">
      <protection locked="0"/>
    </xf>
    <xf numFmtId="166" fontId="39" fillId="0" borderId="25" xfId="1" applyNumberFormat="1" applyFont="1" applyBorder="1"/>
    <xf numFmtId="0" fontId="39" fillId="2" borderId="22" xfId="0" applyFont="1" applyFill="1" applyBorder="1" applyProtection="1">
      <protection locked="0"/>
    </xf>
    <xf numFmtId="167" fontId="39" fillId="2" borderId="22" xfId="1" applyNumberFormat="1" applyFont="1" applyFill="1" applyBorder="1" applyProtection="1">
      <protection locked="0"/>
    </xf>
    <xf numFmtId="0" fontId="40" fillId="0" borderId="0" xfId="0" applyFont="1"/>
    <xf numFmtId="166" fontId="20" fillId="2" borderId="0" xfId="1" applyNumberFormat="1" applyFont="1" applyFill="1" applyBorder="1" applyProtection="1">
      <protection locked="0"/>
    </xf>
    <xf numFmtId="166" fontId="20" fillId="0" borderId="41" xfId="1" applyNumberFormat="1" applyFont="1" applyBorder="1"/>
    <xf numFmtId="0" fontId="20" fillId="2" borderId="13" xfId="0" applyFont="1" applyFill="1" applyBorder="1" applyProtection="1">
      <protection locked="0"/>
    </xf>
    <xf numFmtId="167" fontId="20" fillId="2" borderId="13" xfId="1" applyNumberFormat="1" applyFont="1" applyFill="1" applyBorder="1" applyProtection="1">
      <protection locked="0"/>
    </xf>
    <xf numFmtId="0" fontId="40" fillId="0" borderId="30" xfId="0" applyFont="1" applyBorder="1"/>
    <xf numFmtId="166" fontId="40" fillId="0" borderId="30" xfId="1" applyNumberFormat="1" applyFont="1" applyBorder="1"/>
    <xf numFmtId="166" fontId="40" fillId="0" borderId="54" xfId="1" applyNumberFormat="1" applyFont="1" applyBorder="1"/>
    <xf numFmtId="166" fontId="40" fillId="0" borderId="55" xfId="1" applyNumberFormat="1" applyFont="1" applyBorder="1"/>
    <xf numFmtId="166" fontId="40" fillId="3" borderId="31" xfId="1" applyNumberFormat="1" applyFont="1" applyFill="1" applyBorder="1"/>
    <xf numFmtId="166" fontId="40" fillId="0" borderId="56" xfId="1" applyNumberFormat="1" applyFont="1" applyBorder="1"/>
    <xf numFmtId="0" fontId="40" fillId="3" borderId="54" xfId="0" applyFont="1" applyFill="1" applyBorder="1"/>
    <xf numFmtId="167" fontId="40" fillId="3" borderId="54" xfId="1" applyNumberFormat="1" applyFont="1" applyFill="1" applyBorder="1"/>
    <xf numFmtId="166" fontId="40" fillId="3" borderId="54" xfId="1" applyNumberFormat="1" applyFont="1" applyFill="1" applyBorder="1"/>
    <xf numFmtId="0" fontId="25" fillId="0" borderId="8" xfId="0" applyFont="1" applyBorder="1"/>
    <xf numFmtId="166" fontId="20" fillId="0" borderId="8" xfId="1" applyNumberFormat="1" applyFont="1" applyFill="1" applyBorder="1"/>
    <xf numFmtId="166" fontId="20" fillId="0" borderId="10" xfId="1" applyNumberFormat="1" applyFont="1" applyFill="1" applyBorder="1"/>
    <xf numFmtId="166" fontId="20" fillId="0" borderId="28" xfId="1" applyNumberFormat="1" applyFont="1" applyFill="1" applyBorder="1"/>
    <xf numFmtId="0" fontId="38" fillId="0" borderId="8" xfId="0" applyFont="1" applyBorder="1"/>
    <xf numFmtId="167" fontId="8" fillId="0" borderId="0" xfId="1" applyNumberFormat="1" applyFont="1"/>
    <xf numFmtId="0" fontId="0" fillId="6" borderId="7" xfId="0" applyFill="1" applyBorder="1"/>
    <xf numFmtId="0" fontId="0" fillId="6" borderId="11" xfId="0" applyFill="1" applyBorder="1"/>
    <xf numFmtId="0" fontId="25" fillId="0" borderId="19" xfId="0" applyFont="1" applyBorder="1"/>
    <xf numFmtId="0" fontId="20" fillId="0" borderId="3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1" xfId="0" applyFont="1" applyBorder="1"/>
    <xf numFmtId="0" fontId="20" fillId="0" borderId="0" xfId="0" applyFont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29" xfId="0" applyFont="1" applyBorder="1"/>
    <xf numFmtId="0" fontId="20" fillId="0" borderId="1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166" fontId="25" fillId="0" borderId="57" xfId="1" applyNumberFormat="1" applyFont="1" applyBorder="1" applyAlignment="1">
      <alignment horizontal="left"/>
    </xf>
    <xf numFmtId="167" fontId="25" fillId="0" borderId="38" xfId="1" applyNumberFormat="1" applyFont="1" applyBorder="1"/>
    <xf numFmtId="166" fontId="25" fillId="0" borderId="57" xfId="1" applyNumberFormat="1" applyFont="1" applyBorder="1"/>
    <xf numFmtId="166" fontId="25" fillId="0" borderId="38" xfId="1" applyNumberFormat="1" applyFont="1" applyBorder="1"/>
    <xf numFmtId="166" fontId="25" fillId="0" borderId="17" xfId="1" applyNumberFormat="1" applyFont="1" applyBorder="1"/>
    <xf numFmtId="166" fontId="25" fillId="0" borderId="24" xfId="1" applyNumberFormat="1" applyFont="1" applyBorder="1"/>
    <xf numFmtId="0" fontId="25" fillId="0" borderId="57" xfId="0" applyFont="1" applyBorder="1"/>
    <xf numFmtId="166" fontId="25" fillId="0" borderId="43" xfId="1" applyNumberFormat="1" applyFont="1" applyBorder="1"/>
    <xf numFmtId="0" fontId="25" fillId="0" borderId="33" xfId="0" applyFont="1" applyBorder="1"/>
    <xf numFmtId="0" fontId="25" fillId="3" borderId="31" xfId="0" applyFont="1" applyFill="1" applyBorder="1"/>
    <xf numFmtId="0" fontId="25" fillId="3" borderId="54" xfId="0" applyFont="1" applyFill="1" applyBorder="1"/>
    <xf numFmtId="166" fontId="25" fillId="0" borderId="54" xfId="1" applyNumberFormat="1" applyFont="1" applyBorder="1"/>
    <xf numFmtId="166" fontId="25" fillId="0" borderId="33" xfId="0" applyNumberFormat="1" applyFont="1" applyBorder="1"/>
    <xf numFmtId="166" fontId="25" fillId="0" borderId="31" xfId="1" applyNumberFormat="1" applyFont="1" applyBorder="1"/>
    <xf numFmtId="166" fontId="25" fillId="0" borderId="56" xfId="1" applyNumberFormat="1" applyFont="1" applyBorder="1"/>
    <xf numFmtId="166" fontId="25" fillId="0" borderId="33" xfId="1" applyNumberFormat="1" applyFont="1" applyBorder="1"/>
    <xf numFmtId="166" fontId="25" fillId="0" borderId="55" xfId="1" applyNumberFormat="1" applyFont="1" applyBorder="1"/>
    <xf numFmtId="0" fontId="25" fillId="0" borderId="0" xfId="0" applyFont="1" applyAlignment="1">
      <alignment horizontal="center"/>
    </xf>
    <xf numFmtId="0" fontId="25" fillId="0" borderId="44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12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5" xfId="0" applyBorder="1"/>
    <xf numFmtId="0" fontId="0" fillId="0" borderId="26" xfId="0" applyBorder="1" applyProtection="1">
      <protection locked="0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2" xfId="0" applyBorder="1"/>
    <xf numFmtId="0" fontId="0" fillId="2" borderId="25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4" borderId="22" xfId="0" applyFill="1" applyBorder="1"/>
    <xf numFmtId="0" fontId="0" fillId="4" borderId="68" xfId="0" applyFill="1" applyBorder="1"/>
    <xf numFmtId="166" fontId="0" fillId="0" borderId="11" xfId="0" applyNumberFormat="1" applyBorder="1"/>
    <xf numFmtId="0" fontId="0" fillId="6" borderId="31" xfId="0" applyFill="1" applyBorder="1" applyProtection="1">
      <protection locked="0"/>
    </xf>
    <xf numFmtId="0" fontId="0" fillId="6" borderId="32" xfId="0" applyFill="1" applyBorder="1" applyProtection="1">
      <protection locked="0"/>
    </xf>
    <xf numFmtId="0" fontId="0" fillId="0" borderId="0" xfId="0" applyAlignment="1">
      <alignment vertical="top"/>
    </xf>
    <xf numFmtId="0" fontId="0" fillId="0" borderId="13" xfId="0" applyBorder="1"/>
    <xf numFmtId="0" fontId="14" fillId="0" borderId="0" xfId="0" applyFont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1" applyNumberFormat="1" applyFont="1" applyBorder="1" applyAlignment="1">
      <alignment horizontal="center"/>
    </xf>
    <xf numFmtId="166" fontId="3" fillId="0" borderId="19" xfId="1" applyNumberFormat="1" applyFont="1" applyBorder="1"/>
    <xf numFmtId="166" fontId="3" fillId="0" borderId="69" xfId="1" applyNumberFormat="1" applyFont="1" applyBorder="1"/>
    <xf numFmtId="0" fontId="14" fillId="0" borderId="8" xfId="0" applyFont="1" applyBorder="1"/>
    <xf numFmtId="0" fontId="10" fillId="0" borderId="38" xfId="0" applyFont="1" applyBorder="1"/>
    <xf numFmtId="166" fontId="10" fillId="0" borderId="38" xfId="1" applyNumberFormat="1" applyFont="1" applyBorder="1"/>
    <xf numFmtId="0" fontId="42" fillId="0" borderId="9" xfId="0" applyFont="1" applyBorder="1"/>
    <xf numFmtId="166" fontId="42" fillId="0" borderId="9" xfId="1" applyNumberFormat="1" applyFont="1" applyBorder="1"/>
    <xf numFmtId="166" fontId="22" fillId="0" borderId="66" xfId="1" applyNumberFormat="1" applyFont="1" applyBorder="1"/>
    <xf numFmtId="0" fontId="14" fillId="0" borderId="9" xfId="0" applyFont="1" applyBorder="1"/>
    <xf numFmtId="0" fontId="14" fillId="4" borderId="10" xfId="0" applyFont="1" applyFill="1" applyBorder="1"/>
    <xf numFmtId="166" fontId="14" fillId="4" borderId="9" xfId="1" applyNumberFormat="1" applyFont="1" applyFill="1" applyBorder="1"/>
    <xf numFmtId="166" fontId="14" fillId="0" borderId="28" xfId="1" applyNumberFormat="1" applyFont="1" applyBorder="1"/>
    <xf numFmtId="0" fontId="14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28" fillId="0" borderId="0" xfId="0" applyFont="1" applyProtection="1">
      <protection locked="0"/>
    </xf>
    <xf numFmtId="166" fontId="28" fillId="0" borderId="0" xfId="1" applyNumberFormat="1" applyFont="1" applyFill="1" applyBorder="1"/>
    <xf numFmtId="0" fontId="43" fillId="0" borderId="0" xfId="0" applyFont="1" applyProtection="1">
      <protection locked="0"/>
    </xf>
    <xf numFmtId="9" fontId="3" fillId="0" borderId="0" xfId="2" applyFont="1" applyFill="1" applyBorder="1" applyAlignment="1" applyProtection="1">
      <alignment horizontal="right"/>
      <protection locked="0"/>
    </xf>
    <xf numFmtId="3" fontId="10" fillId="0" borderId="0" xfId="1" applyNumberFormat="1" applyFont="1" applyBorder="1"/>
    <xf numFmtId="166" fontId="2" fillId="0" borderId="35" xfId="1" applyNumberFormat="1" applyFont="1" applyFill="1" applyBorder="1"/>
    <xf numFmtId="0" fontId="22" fillId="0" borderId="30" xfId="0" applyFont="1" applyBorder="1" applyProtection="1">
      <protection locked="0"/>
    </xf>
    <xf numFmtId="0" fontId="22" fillId="0" borderId="31" xfId="0" applyFont="1" applyBorder="1" applyProtection="1">
      <protection locked="0"/>
    </xf>
    <xf numFmtId="3" fontId="22" fillId="0" borderId="31" xfId="1" applyNumberFormat="1" applyFont="1" applyFill="1" applyBorder="1"/>
    <xf numFmtId="0" fontId="3" fillId="0" borderId="24" xfId="0" applyFont="1" applyBorder="1" applyProtection="1">
      <protection locked="0"/>
    </xf>
    <xf numFmtId="0" fontId="3" fillId="0" borderId="38" xfId="0" applyFont="1" applyBorder="1" applyProtection="1">
      <protection locked="0"/>
    </xf>
    <xf numFmtId="3" fontId="3" fillId="0" borderId="38" xfId="1" applyNumberFormat="1" applyFont="1" applyFill="1" applyBorder="1"/>
    <xf numFmtId="0" fontId="3" fillId="0" borderId="24" xfId="0" applyFont="1" applyBorder="1"/>
    <xf numFmtId="0" fontId="22" fillId="0" borderId="8" xfId="0" applyFont="1" applyBorder="1"/>
    <xf numFmtId="3" fontId="22" fillId="0" borderId="9" xfId="1" applyNumberFormat="1" applyFont="1" applyBorder="1"/>
    <xf numFmtId="3" fontId="22" fillId="0" borderId="54" xfId="1" applyNumberFormat="1" applyFont="1" applyFill="1" applyBorder="1"/>
    <xf numFmtId="3" fontId="3" fillId="0" borderId="22" xfId="1" applyNumberFormat="1" applyFont="1" applyFill="1" applyBorder="1"/>
    <xf numFmtId="3" fontId="3" fillId="5" borderId="22" xfId="1" applyNumberFormat="1" applyFont="1" applyFill="1" applyBorder="1"/>
    <xf numFmtId="3" fontId="22" fillId="0" borderId="10" xfId="1" applyNumberFormat="1" applyFont="1" applyBorder="1"/>
    <xf numFmtId="3" fontId="43" fillId="0" borderId="0" xfId="1" applyNumberFormat="1" applyFont="1" applyBorder="1"/>
    <xf numFmtId="9" fontId="27" fillId="0" borderId="0" xfId="2" applyFont="1" applyFill="1" applyBorder="1" applyAlignment="1" applyProtection="1">
      <alignment horizontal="right"/>
      <protection locked="0"/>
    </xf>
    <xf numFmtId="0" fontId="27" fillId="0" borderId="0" xfId="0" applyFont="1" applyProtection="1">
      <protection locked="0"/>
    </xf>
    <xf numFmtId="9" fontId="3" fillId="0" borderId="35" xfId="2" applyFont="1" applyFill="1" applyBorder="1" applyAlignment="1" applyProtection="1">
      <alignment horizontal="center"/>
      <protection locked="0"/>
    </xf>
    <xf numFmtId="0" fontId="0" fillId="0" borderId="38" xfId="0" applyBorder="1" applyProtection="1">
      <protection locked="0"/>
    </xf>
    <xf numFmtId="3" fontId="3" fillId="0" borderId="38" xfId="1" applyNumberFormat="1" applyFont="1" applyBorder="1"/>
    <xf numFmtId="0" fontId="14" fillId="0" borderId="9" xfId="0" applyFont="1" applyBorder="1" applyProtection="1">
      <protection locked="0"/>
    </xf>
    <xf numFmtId="3" fontId="3" fillId="0" borderId="16" xfId="1" applyNumberFormat="1" applyFont="1" applyBorder="1" applyAlignment="1">
      <alignment vertical="center"/>
    </xf>
    <xf numFmtId="3" fontId="3" fillId="0" borderId="44" xfId="1" applyNumberFormat="1" applyFont="1" applyBorder="1" applyAlignment="1">
      <alignment vertical="center"/>
    </xf>
    <xf numFmtId="3" fontId="22" fillId="0" borderId="10" xfId="1" applyNumberFormat="1" applyFont="1" applyBorder="1" applyAlignment="1">
      <alignment vertical="center"/>
    </xf>
    <xf numFmtId="3" fontId="22" fillId="0" borderId="9" xfId="1" applyNumberFormat="1" applyFont="1" applyBorder="1" applyAlignment="1">
      <alignment vertical="center"/>
    </xf>
    <xf numFmtId="0" fontId="7" fillId="9" borderId="13" xfId="0" applyFont="1" applyFill="1" applyBorder="1" applyProtection="1">
      <protection locked="0"/>
    </xf>
    <xf numFmtId="166" fontId="7" fillId="5" borderId="41" xfId="1" applyNumberFormat="1" applyFont="1" applyFill="1" applyBorder="1"/>
    <xf numFmtId="168" fontId="7" fillId="9" borderId="13" xfId="0" applyNumberFormat="1" applyFont="1" applyFill="1" applyBorder="1" applyProtection="1">
      <protection locked="0"/>
    </xf>
    <xf numFmtId="166" fontId="7" fillId="9" borderId="13" xfId="1" applyNumberFormat="1" applyFont="1" applyFill="1" applyBorder="1"/>
    <xf numFmtId="0" fontId="14" fillId="0" borderId="12" xfId="0" applyFont="1" applyBorder="1"/>
    <xf numFmtId="166" fontId="11" fillId="0" borderId="0" xfId="1" applyNumberFormat="1" applyFont="1" applyFill="1" applyProtection="1">
      <protection locked="0"/>
    </xf>
    <xf numFmtId="0" fontId="11" fillId="0" borderId="0" xfId="0" applyFont="1" applyProtection="1">
      <protection locked="0"/>
    </xf>
    <xf numFmtId="166" fontId="10" fillId="0" borderId="0" xfId="1" applyNumberFormat="1" applyFont="1" applyFill="1" applyProtection="1">
      <protection locked="0"/>
    </xf>
    <xf numFmtId="0" fontId="10" fillId="0" borderId="0" xfId="0" applyFont="1" applyProtection="1">
      <protection locked="0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4" fillId="6" borderId="31" xfId="0" applyFont="1" applyFill="1" applyBorder="1"/>
    <xf numFmtId="166" fontId="4" fillId="6" borderId="31" xfId="1" applyNumberFormat="1" applyFont="1" applyFill="1" applyBorder="1"/>
    <xf numFmtId="166" fontId="4" fillId="6" borderId="31" xfId="1" applyNumberFormat="1" applyFont="1" applyFill="1" applyBorder="1" applyProtection="1">
      <protection locked="0"/>
    </xf>
    <xf numFmtId="0" fontId="4" fillId="6" borderId="31" xfId="0" applyFont="1" applyFill="1" applyBorder="1" applyProtection="1">
      <protection locked="0"/>
    </xf>
    <xf numFmtId="0" fontId="4" fillId="6" borderId="32" xfId="0" applyFont="1" applyFill="1" applyBorder="1"/>
    <xf numFmtId="0" fontId="4" fillId="0" borderId="5" xfId="0" applyFont="1" applyBorder="1"/>
    <xf numFmtId="166" fontId="4" fillId="0" borderId="5" xfId="1" applyNumberFormat="1" applyFont="1" applyBorder="1"/>
    <xf numFmtId="0" fontId="4" fillId="0" borderId="33" xfId="0" applyFont="1" applyBorder="1" applyAlignment="1">
      <alignment horizontal="center"/>
    </xf>
    <xf numFmtId="0" fontId="4" fillId="0" borderId="33" xfId="1" applyNumberFormat="1" applyFont="1" applyFill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3" xfId="1" applyNumberFormat="1" applyFont="1" applyBorder="1" applyAlignment="1">
      <alignment horizontal="center"/>
    </xf>
    <xf numFmtId="166" fontId="7" fillId="0" borderId="33" xfId="1" applyNumberFormat="1" applyFont="1" applyFill="1" applyBorder="1" applyAlignment="1" applyProtection="1">
      <alignment vertical="top" wrapText="1"/>
      <protection locked="0"/>
    </xf>
    <xf numFmtId="166" fontId="4" fillId="2" borderId="57" xfId="1" applyNumberFormat="1" applyFont="1" applyFill="1" applyBorder="1" applyAlignment="1" applyProtection="1">
      <alignment horizontal="center"/>
      <protection locked="0"/>
    </xf>
    <xf numFmtId="166" fontId="4" fillId="2" borderId="69" xfId="1" applyNumberFormat="1" applyFont="1" applyFill="1" applyBorder="1" applyAlignment="1" applyProtection="1">
      <alignment horizontal="center"/>
      <protection locked="0"/>
    </xf>
    <xf numFmtId="166" fontId="4" fillId="2" borderId="66" xfId="1" applyNumberFormat="1" applyFont="1" applyFill="1" applyBorder="1" applyAlignment="1" applyProtection="1">
      <alignment horizontal="center"/>
      <protection locked="0"/>
    </xf>
    <xf numFmtId="9" fontId="4" fillId="2" borderId="69" xfId="2" applyFont="1" applyFill="1" applyBorder="1" applyProtection="1">
      <protection locked="0"/>
    </xf>
    <xf numFmtId="9" fontId="4" fillId="2" borderId="66" xfId="2" applyFont="1" applyFill="1" applyBorder="1" applyProtection="1">
      <protection locked="0"/>
    </xf>
    <xf numFmtId="9" fontId="4" fillId="2" borderId="19" xfId="2" applyFont="1" applyFill="1" applyBorder="1" applyProtection="1">
      <protection locked="0"/>
    </xf>
    <xf numFmtId="166" fontId="27" fillId="0" borderId="0" xfId="1" applyNumberFormat="1" applyFont="1"/>
    <xf numFmtId="166" fontId="4" fillId="0" borderId="27" xfId="1" applyNumberFormat="1" applyFont="1" applyBorder="1"/>
    <xf numFmtId="166" fontId="4" fillId="0" borderId="22" xfId="1" applyNumberFormat="1" applyFont="1" applyBorder="1"/>
    <xf numFmtId="166" fontId="4" fillId="0" borderId="38" xfId="1" applyNumberFormat="1" applyFont="1" applyBorder="1"/>
    <xf numFmtId="0" fontId="4" fillId="0" borderId="48" xfId="0" applyFont="1" applyBorder="1"/>
    <xf numFmtId="0" fontId="4" fillId="0" borderId="38" xfId="0" applyFont="1" applyBorder="1"/>
    <xf numFmtId="166" fontId="4" fillId="0" borderId="0" xfId="1" applyNumberFormat="1" applyFont="1" applyFill="1" applyBorder="1"/>
    <xf numFmtId="0" fontId="4" fillId="0" borderId="9" xfId="0" applyFont="1" applyBorder="1"/>
    <xf numFmtId="166" fontId="8" fillId="0" borderId="27" xfId="1" applyNumberFormat="1" applyFont="1" applyBorder="1"/>
    <xf numFmtId="166" fontId="8" fillId="0" borderId="22" xfId="1" applyNumberFormat="1" applyFont="1" applyBorder="1"/>
    <xf numFmtId="0" fontId="4" fillId="0" borderId="4" xfId="0" applyFont="1" applyBorder="1"/>
    <xf numFmtId="166" fontId="4" fillId="0" borderId="6" xfId="1" applyNumberFormat="1" applyFont="1" applyBorder="1"/>
    <xf numFmtId="0" fontId="8" fillId="0" borderId="12" xfId="0" applyFont="1" applyBorder="1"/>
    <xf numFmtId="0" fontId="4" fillId="0" borderId="8" xfId="0" applyFont="1" applyBorder="1"/>
    <xf numFmtId="0" fontId="4" fillId="0" borderId="24" xfId="0" applyFont="1" applyBorder="1"/>
    <xf numFmtId="0" fontId="4" fillId="0" borderId="42" xfId="0" applyFont="1" applyBorder="1"/>
    <xf numFmtId="0" fontId="8" fillId="0" borderId="24" xfId="0" applyFont="1" applyBorder="1"/>
    <xf numFmtId="165" fontId="4" fillId="0" borderId="18" xfId="1" applyNumberFormat="1" applyFont="1" applyFill="1" applyBorder="1" applyProtection="1">
      <protection locked="0"/>
    </xf>
    <xf numFmtId="165" fontId="4" fillId="5" borderId="47" xfId="1" applyNumberFormat="1" applyFont="1" applyFill="1" applyBorder="1" applyProtection="1"/>
    <xf numFmtId="0" fontId="4" fillId="0" borderId="15" xfId="0" applyFont="1" applyBorder="1"/>
    <xf numFmtId="0" fontId="4" fillId="0" borderId="44" xfId="0" applyFont="1" applyBorder="1"/>
    <xf numFmtId="0" fontId="4" fillId="0" borderId="60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67" xfId="0" applyFont="1" applyBorder="1"/>
    <xf numFmtId="165" fontId="8" fillId="0" borderId="52" xfId="1" applyNumberFormat="1" applyFont="1" applyFill="1" applyBorder="1" applyProtection="1"/>
    <xf numFmtId="166" fontId="4" fillId="2" borderId="10" xfId="1" applyNumberFormat="1" applyFont="1" applyFill="1" applyBorder="1" applyProtection="1">
      <protection locked="0"/>
    </xf>
    <xf numFmtId="166" fontId="8" fillId="0" borderId="10" xfId="1" applyNumberFormat="1" applyFont="1" applyBorder="1"/>
    <xf numFmtId="166" fontId="4" fillId="0" borderId="40" xfId="1" applyNumberFormat="1" applyFont="1" applyBorder="1"/>
    <xf numFmtId="166" fontId="4" fillId="0" borderId="34" xfId="1" applyNumberFormat="1" applyFont="1" applyFill="1" applyBorder="1"/>
    <xf numFmtId="166" fontId="4" fillId="0" borderId="75" xfId="1" applyNumberFormat="1" applyFont="1" applyFill="1" applyBorder="1"/>
    <xf numFmtId="0" fontId="4" fillId="0" borderId="49" xfId="0" applyFont="1" applyBorder="1"/>
    <xf numFmtId="0" fontId="4" fillId="0" borderId="51" xfId="0" applyFont="1" applyBorder="1"/>
    <xf numFmtId="0" fontId="4" fillId="0" borderId="70" xfId="0" applyFont="1" applyBorder="1"/>
    <xf numFmtId="0" fontId="4" fillId="0" borderId="59" xfId="0" applyFont="1" applyBorder="1"/>
    <xf numFmtId="166" fontId="4" fillId="0" borderId="22" xfId="1" applyNumberFormat="1" applyFont="1" applyBorder="1" applyAlignment="1">
      <alignment horizontal="right"/>
    </xf>
    <xf numFmtId="0" fontId="3" fillId="6" borderId="31" xfId="0" applyFont="1" applyFill="1" applyBorder="1"/>
    <xf numFmtId="0" fontId="7" fillId="0" borderId="33" xfId="1" applyNumberFormat="1" applyFont="1" applyFill="1" applyBorder="1" applyAlignment="1" applyProtection="1">
      <alignment horizontal="center"/>
      <protection locked="0"/>
    </xf>
    <xf numFmtId="9" fontId="4" fillId="0" borderId="57" xfId="2" applyFont="1" applyFill="1" applyBorder="1" applyProtection="1">
      <protection locked="0"/>
    </xf>
    <xf numFmtId="165" fontId="8" fillId="0" borderId="1" xfId="1" applyNumberFormat="1" applyFont="1" applyFill="1" applyBorder="1" applyProtection="1">
      <protection locked="0"/>
    </xf>
    <xf numFmtId="166" fontId="8" fillId="0" borderId="0" xfId="1" applyNumberFormat="1" applyFont="1" applyFill="1" applyBorder="1" applyProtection="1">
      <protection locked="0"/>
    </xf>
    <xf numFmtId="166" fontId="8" fillId="0" borderId="5" xfId="1" applyNumberFormat="1" applyFont="1" applyFill="1" applyBorder="1" applyProtection="1">
      <protection locked="0"/>
    </xf>
    <xf numFmtId="165" fontId="8" fillId="0" borderId="33" xfId="1" applyNumberFormat="1" applyFont="1" applyFill="1" applyBorder="1" applyProtection="1">
      <protection locked="0"/>
    </xf>
    <xf numFmtId="0" fontId="8" fillId="0" borderId="35" xfId="0" applyFont="1" applyBorder="1" applyProtection="1">
      <protection locked="0"/>
    </xf>
    <xf numFmtId="166" fontId="4" fillId="0" borderId="14" xfId="1" applyNumberFormat="1" applyFont="1" applyBorder="1"/>
    <xf numFmtId="166" fontId="8" fillId="0" borderId="0" xfId="1" applyNumberFormat="1" applyFont="1" applyBorder="1"/>
    <xf numFmtId="166" fontId="8" fillId="0" borderId="36" xfId="1" applyNumberFormat="1" applyFont="1" applyFill="1" applyBorder="1"/>
    <xf numFmtId="166" fontId="8" fillId="0" borderId="9" xfId="1" applyNumberFormat="1" applyFont="1" applyBorder="1"/>
    <xf numFmtId="166" fontId="8" fillId="0" borderId="28" xfId="1" applyNumberFormat="1" applyFont="1" applyBorder="1"/>
    <xf numFmtId="0" fontId="8" fillId="0" borderId="59" xfId="0" applyFont="1" applyBorder="1"/>
    <xf numFmtId="0" fontId="8" fillId="0" borderId="48" xfId="0" applyFont="1" applyBorder="1"/>
    <xf numFmtId="0" fontId="8" fillId="0" borderId="49" xfId="0" applyFont="1" applyBorder="1"/>
    <xf numFmtId="166" fontId="8" fillId="0" borderId="27" xfId="1" applyNumberFormat="1" applyFont="1" applyFill="1" applyBorder="1"/>
    <xf numFmtId="166" fontId="8" fillId="0" borderId="10" xfId="1" applyNumberFormat="1" applyFont="1" applyFill="1" applyBorder="1" applyAlignment="1">
      <alignment horizontal="right"/>
    </xf>
    <xf numFmtId="164" fontId="4" fillId="0" borderId="0" xfId="1" applyFont="1"/>
    <xf numFmtId="0" fontId="4" fillId="0" borderId="3" xfId="0" applyFont="1" applyBorder="1"/>
    <xf numFmtId="0" fontId="4" fillId="0" borderId="2" xfId="0" applyFont="1" applyBorder="1"/>
    <xf numFmtId="0" fontId="4" fillId="0" borderId="22" xfId="0" applyFont="1" applyBorder="1"/>
    <xf numFmtId="0" fontId="4" fillId="0" borderId="38" xfId="0" applyFont="1" applyBorder="1" applyAlignment="1">
      <alignment horizontal="right"/>
    </xf>
    <xf numFmtId="0" fontId="4" fillId="0" borderId="13" xfId="0" applyFont="1" applyBorder="1"/>
    <xf numFmtId="0" fontId="4" fillId="0" borderId="7" xfId="0" applyFont="1" applyBorder="1"/>
    <xf numFmtId="0" fontId="4" fillId="0" borderId="9" xfId="0" applyFont="1" applyBorder="1" applyAlignment="1">
      <alignment horizontal="right"/>
    </xf>
    <xf numFmtId="0" fontId="4" fillId="0" borderId="65" xfId="0" applyFont="1" applyBorder="1"/>
    <xf numFmtId="0" fontId="4" fillId="0" borderId="37" xfId="0" applyFont="1" applyBorder="1"/>
    <xf numFmtId="0" fontId="4" fillId="0" borderId="44" xfId="0" applyFont="1" applyBorder="1" applyAlignment="1">
      <alignment horizontal="right"/>
    </xf>
    <xf numFmtId="0" fontId="4" fillId="0" borderId="26" xfId="0" applyFont="1" applyBorder="1"/>
    <xf numFmtId="164" fontId="4" fillId="0" borderId="44" xfId="1" applyFont="1" applyBorder="1" applyAlignment="1">
      <alignment horizontal="center"/>
    </xf>
    <xf numFmtId="164" fontId="4" fillId="0" borderId="38" xfId="1" applyFont="1" applyBorder="1" applyAlignment="1">
      <alignment horizontal="center"/>
    </xf>
    <xf numFmtId="0" fontId="4" fillId="0" borderId="16" xfId="0" applyFont="1" applyBorder="1"/>
    <xf numFmtId="0" fontId="4" fillId="0" borderId="10" xfId="0" applyFont="1" applyBorder="1"/>
    <xf numFmtId="0" fontId="7" fillId="6" borderId="5" xfId="0" applyFont="1" applyFill="1" applyBorder="1"/>
    <xf numFmtId="0" fontId="7" fillId="6" borderId="7" xfId="0" applyFont="1" applyFill="1" applyBorder="1"/>
    <xf numFmtId="0" fontId="7" fillId="6" borderId="9" xfId="0" applyFont="1" applyFill="1" applyBorder="1"/>
    <xf numFmtId="0" fontId="7" fillId="6" borderId="11" xfId="0" applyFont="1" applyFill="1" applyBorder="1"/>
    <xf numFmtId="164" fontId="4" fillId="0" borderId="0" xfId="1" applyFont="1" applyBorder="1" applyAlignment="1">
      <alignment horizontal="center"/>
    </xf>
    <xf numFmtId="0" fontId="46" fillId="0" borderId="9" xfId="0" applyFont="1" applyBorder="1" applyAlignment="1">
      <alignment horizontal="right"/>
    </xf>
    <xf numFmtId="164" fontId="4" fillId="0" borderId="44" xfId="1" applyFont="1" applyBorder="1" applyAlignment="1">
      <alignment horizontal="left"/>
    </xf>
    <xf numFmtId="164" fontId="4" fillId="0" borderId="38" xfId="1" applyFont="1" applyBorder="1" applyAlignment="1">
      <alignment horizontal="left"/>
    </xf>
    <xf numFmtId="169" fontId="4" fillId="0" borderId="16" xfId="1" applyNumberFormat="1" applyFont="1" applyBorder="1" applyAlignment="1">
      <alignment horizontal="left"/>
    </xf>
    <xf numFmtId="9" fontId="4" fillId="0" borderId="18" xfId="2" applyFont="1" applyBorder="1" applyAlignment="1">
      <alignment horizontal="right"/>
    </xf>
    <xf numFmtId="169" fontId="4" fillId="0" borderId="22" xfId="1" applyNumberFormat="1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56" xfId="0" applyFont="1" applyBorder="1"/>
    <xf numFmtId="0" fontId="4" fillId="0" borderId="55" xfId="0" applyFont="1" applyBorder="1"/>
    <xf numFmtId="0" fontId="4" fillId="0" borderId="11" xfId="0" applyFont="1" applyBorder="1"/>
    <xf numFmtId="0" fontId="4" fillId="0" borderId="48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6" fillId="0" borderId="22" xfId="0" applyFont="1" applyBorder="1" applyAlignment="1">
      <alignment vertical="top" wrapText="1"/>
    </xf>
    <xf numFmtId="0" fontId="46" fillId="0" borderId="25" xfId="0" applyFont="1" applyBorder="1" applyAlignment="1">
      <alignment vertical="top" wrapText="1"/>
    </xf>
    <xf numFmtId="0" fontId="46" fillId="0" borderId="38" xfId="0" applyFont="1" applyBorder="1" applyAlignment="1">
      <alignment vertical="top" wrapText="1"/>
    </xf>
    <xf numFmtId="0" fontId="4" fillId="0" borderId="38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6" fillId="0" borderId="24" xfId="0" applyFont="1" applyBorder="1" applyAlignment="1">
      <alignment vertical="top" wrapText="1"/>
    </xf>
    <xf numFmtId="0" fontId="46" fillId="0" borderId="34" xfId="0" applyFont="1" applyBorder="1" applyAlignment="1">
      <alignment vertical="top" wrapText="1"/>
    </xf>
    <xf numFmtId="0" fontId="46" fillId="0" borderId="72" xfId="0" applyFont="1" applyBorder="1" applyAlignment="1">
      <alignment vertical="top" wrapText="1"/>
    </xf>
    <xf numFmtId="0" fontId="46" fillId="0" borderId="46" xfId="0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5" xfId="0" applyFont="1" applyBorder="1"/>
    <xf numFmtId="0" fontId="46" fillId="0" borderId="0" xfId="0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27" fillId="0" borderId="0" xfId="0" applyFont="1" applyAlignment="1">
      <alignment horizontal="center"/>
    </xf>
    <xf numFmtId="0" fontId="27" fillId="0" borderId="14" xfId="0" applyFont="1" applyBorder="1" applyAlignment="1">
      <alignment horizontal="center"/>
    </xf>
    <xf numFmtId="169" fontId="46" fillId="0" borderId="12" xfId="1" applyNumberFormat="1" applyFont="1" applyBorder="1" applyAlignment="1">
      <alignment horizontal="center"/>
    </xf>
    <xf numFmtId="170" fontId="46" fillId="0" borderId="13" xfId="1" applyNumberFormat="1" applyFont="1" applyBorder="1" applyAlignment="1">
      <alignment horizontal="center"/>
    </xf>
    <xf numFmtId="169" fontId="46" fillId="0" borderId="13" xfId="1" applyNumberFormat="1" applyFont="1" applyBorder="1" applyAlignment="1">
      <alignment horizontal="center"/>
    </xf>
    <xf numFmtId="0" fontId="46" fillId="0" borderId="7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6" fillId="0" borderId="59" xfId="0" applyFont="1" applyBorder="1" applyAlignment="1">
      <alignment horizontal="left"/>
    </xf>
    <xf numFmtId="0" fontId="46" fillId="0" borderId="27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166" fontId="46" fillId="0" borderId="8" xfId="1" applyNumberFormat="1" applyFont="1" applyBorder="1" applyAlignment="1">
      <alignment horizontal="right"/>
    </xf>
    <xf numFmtId="166" fontId="46" fillId="0" borderId="10" xfId="1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28" xfId="0" applyFont="1" applyBorder="1" applyAlignment="1">
      <alignment horizontal="right"/>
    </xf>
    <xf numFmtId="3" fontId="46" fillId="0" borderId="15" xfId="0" applyNumberFormat="1" applyFont="1" applyBorder="1"/>
    <xf numFmtId="3" fontId="46" fillId="0" borderId="16" xfId="0" applyNumberFormat="1" applyFont="1" applyBorder="1"/>
    <xf numFmtId="4" fontId="46" fillId="0" borderId="16" xfId="0" applyNumberFormat="1" applyFont="1" applyBorder="1"/>
    <xf numFmtId="0" fontId="4" fillId="0" borderId="3" xfId="0" applyFont="1" applyBorder="1" applyAlignment="1">
      <alignment horizontal="right"/>
    </xf>
    <xf numFmtId="0" fontId="46" fillId="0" borderId="12" xfId="0" applyFont="1" applyBorder="1" applyAlignment="1">
      <alignment horizontal="left" vertical="top" wrapText="1"/>
    </xf>
    <xf numFmtId="0" fontId="46" fillId="0" borderId="41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36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75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8" xfId="0" applyFont="1" applyBorder="1" applyAlignment="1">
      <alignment horizontal="right"/>
    </xf>
    <xf numFmtId="0" fontId="46" fillId="0" borderId="43" xfId="0" applyFont="1" applyBorder="1" applyAlignment="1">
      <alignment horizontal="right"/>
    </xf>
    <xf numFmtId="173" fontId="5" fillId="0" borderId="24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3" fontId="46" fillId="0" borderId="42" xfId="1" applyNumberFormat="1" applyFont="1" applyBorder="1" applyAlignment="1">
      <alignment horizontal="right"/>
    </xf>
    <xf numFmtId="3" fontId="46" fillId="0" borderId="25" xfId="1" applyNumberFormat="1" applyFont="1" applyBorder="1" applyAlignment="1">
      <alignment horizontal="right"/>
    </xf>
    <xf numFmtId="4" fontId="46" fillId="0" borderId="22" xfId="1" applyNumberFormat="1" applyFont="1" applyBorder="1" applyAlignment="1">
      <alignment horizontal="right"/>
    </xf>
    <xf numFmtId="3" fontId="46" fillId="0" borderId="72" xfId="1" applyNumberFormat="1" applyFont="1" applyBorder="1" applyAlignment="1">
      <alignment horizontal="right"/>
    </xf>
    <xf numFmtId="3" fontId="46" fillId="0" borderId="34" xfId="1" applyNumberFormat="1" applyFont="1" applyBorder="1" applyAlignment="1">
      <alignment horizontal="right"/>
    </xf>
    <xf numFmtId="4" fontId="46" fillId="0" borderId="34" xfId="1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 vertical="top" wrapText="1"/>
    </xf>
    <xf numFmtId="4" fontId="5" fillId="0" borderId="34" xfId="0" applyNumberFormat="1" applyFont="1" applyBorder="1" applyAlignment="1">
      <alignment horizontal="right" vertical="top" wrapText="1"/>
    </xf>
    <xf numFmtId="173" fontId="5" fillId="0" borderId="8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4" fontId="5" fillId="0" borderId="28" xfId="0" applyNumberFormat="1" applyFont="1" applyBorder="1" applyAlignment="1">
      <alignment horizontal="right" vertical="top" wrapText="1"/>
    </xf>
    <xf numFmtId="3" fontId="46" fillId="0" borderId="67" xfId="1" applyNumberFormat="1" applyFont="1" applyBorder="1" applyAlignment="1">
      <alignment horizontal="right"/>
    </xf>
    <xf numFmtId="3" fontId="46" fillId="0" borderId="43" xfId="1" applyNumberFormat="1" applyFont="1" applyBorder="1" applyAlignment="1">
      <alignment horizontal="right"/>
    </xf>
    <xf numFmtId="4" fontId="46" fillId="0" borderId="10" xfId="1" applyNumberFormat="1" applyFont="1" applyBorder="1" applyAlignment="1">
      <alignment horizontal="right"/>
    </xf>
    <xf numFmtId="3" fontId="46" fillId="0" borderId="77" xfId="1" applyNumberFormat="1" applyFont="1" applyBorder="1" applyAlignment="1">
      <alignment horizontal="right"/>
    </xf>
    <xf numFmtId="3" fontId="46" fillId="0" borderId="28" xfId="1" applyNumberFormat="1" applyFont="1" applyBorder="1" applyAlignment="1">
      <alignment horizontal="right"/>
    </xf>
    <xf numFmtId="4" fontId="46" fillId="0" borderId="28" xfId="1" applyNumberFormat="1" applyFont="1" applyBorder="1" applyAlignment="1">
      <alignment horizontal="right"/>
    </xf>
    <xf numFmtId="0" fontId="46" fillId="0" borderId="58" xfId="0" applyFont="1" applyBorder="1" applyAlignment="1">
      <alignment horizontal="center"/>
    </xf>
    <xf numFmtId="0" fontId="46" fillId="0" borderId="77" xfId="0" applyFont="1" applyBorder="1" applyAlignment="1">
      <alignment horizontal="right"/>
    </xf>
    <xf numFmtId="0" fontId="49" fillId="6" borderId="30" xfId="0" applyFont="1" applyFill="1" applyBorder="1"/>
    <xf numFmtId="0" fontId="4" fillId="0" borderId="6" xfId="0" applyFont="1" applyBorder="1"/>
    <xf numFmtId="0" fontId="4" fillId="0" borderId="61" xfId="0" applyFont="1" applyBorder="1"/>
    <xf numFmtId="0" fontId="4" fillId="0" borderId="5" xfId="0" applyFont="1" applyBorder="1" applyAlignment="1">
      <alignment horizontal="left"/>
    </xf>
    <xf numFmtId="3" fontId="46" fillId="2" borderId="16" xfId="1" applyNumberFormat="1" applyFont="1" applyFill="1" applyBorder="1" applyProtection="1">
      <protection locked="0"/>
    </xf>
    <xf numFmtId="3" fontId="46" fillId="0" borderId="16" xfId="1" applyNumberFormat="1" applyFont="1" applyFill="1" applyBorder="1" applyProtection="1">
      <protection locked="0"/>
    </xf>
    <xf numFmtId="3" fontId="46" fillId="2" borderId="1" xfId="1" applyNumberFormat="1" applyFont="1" applyFill="1" applyBorder="1" applyProtection="1">
      <protection locked="0"/>
    </xf>
    <xf numFmtId="3" fontId="14" fillId="0" borderId="0" xfId="0" applyNumberFormat="1" applyFont="1"/>
    <xf numFmtId="0" fontId="14" fillId="0" borderId="32" xfId="0" applyFont="1" applyBorder="1"/>
    <xf numFmtId="166" fontId="46" fillId="0" borderId="15" xfId="1" applyNumberFormat="1" applyFont="1" applyFill="1" applyBorder="1" applyAlignment="1" applyProtection="1">
      <alignment vertical="top" wrapText="1"/>
      <protection locked="0"/>
    </xf>
    <xf numFmtId="166" fontId="46" fillId="2" borderId="16" xfId="1" applyNumberFormat="1" applyFont="1" applyFill="1" applyBorder="1" applyAlignment="1" applyProtection="1">
      <alignment vertical="top" wrapText="1"/>
      <protection locked="0"/>
    </xf>
    <xf numFmtId="166" fontId="46" fillId="2" borderId="45" xfId="1" applyNumberFormat="1" applyFont="1" applyFill="1" applyBorder="1" applyAlignment="1" applyProtection="1">
      <alignment vertical="top" wrapText="1"/>
      <protection locked="0"/>
    </xf>
    <xf numFmtId="166" fontId="46" fillId="2" borderId="1" xfId="1" applyNumberFormat="1" applyFont="1" applyFill="1" applyBorder="1" applyAlignment="1" applyProtection="1">
      <alignment vertical="top" wrapText="1"/>
      <protection locked="0"/>
    </xf>
    <xf numFmtId="166" fontId="46" fillId="2" borderId="15" xfId="1" applyNumberFormat="1" applyFont="1" applyFill="1" applyBorder="1" applyAlignment="1" applyProtection="1">
      <alignment vertical="top" wrapText="1"/>
      <protection locked="0"/>
    </xf>
    <xf numFmtId="166" fontId="46" fillId="9" borderId="22" xfId="1" applyNumberFormat="1" applyFont="1" applyFill="1" applyBorder="1" applyAlignment="1" applyProtection="1">
      <alignment vertical="top" wrapText="1"/>
      <protection locked="0"/>
    </xf>
    <xf numFmtId="3" fontId="46" fillId="9" borderId="22" xfId="1" applyNumberFormat="1" applyFont="1" applyFill="1" applyBorder="1" applyProtection="1">
      <protection locked="0"/>
    </xf>
    <xf numFmtId="166" fontId="46" fillId="2" borderId="63" xfId="1" applyNumberFormat="1" applyFont="1" applyFill="1" applyBorder="1" applyAlignment="1" applyProtection="1">
      <alignment vertical="top" wrapText="1"/>
      <protection locked="0"/>
    </xf>
    <xf numFmtId="166" fontId="46" fillId="2" borderId="68" xfId="1" applyNumberFormat="1" applyFont="1" applyFill="1" applyBorder="1" applyAlignment="1" applyProtection="1">
      <alignment vertical="top" wrapText="1"/>
      <protection locked="0"/>
    </xf>
    <xf numFmtId="3" fontId="46" fillId="2" borderId="68" xfId="1" applyNumberFormat="1" applyFont="1" applyFill="1" applyBorder="1" applyProtection="1">
      <protection locked="0"/>
    </xf>
    <xf numFmtId="166" fontId="46" fillId="9" borderId="68" xfId="1" applyNumberFormat="1" applyFont="1" applyFill="1" applyBorder="1" applyAlignment="1" applyProtection="1">
      <alignment vertical="top" wrapText="1"/>
      <protection locked="0"/>
    </xf>
    <xf numFmtId="3" fontId="46" fillId="9" borderId="68" xfId="1" applyNumberFormat="1" applyFont="1" applyFill="1" applyBorder="1" applyProtection="1">
      <protection locked="0"/>
    </xf>
    <xf numFmtId="166" fontId="4" fillId="9" borderId="54" xfId="1" applyNumberFormat="1" applyFont="1" applyFill="1" applyBorder="1" applyAlignment="1" applyProtection="1">
      <alignment vertical="top" wrapText="1"/>
      <protection locked="0"/>
    </xf>
    <xf numFmtId="3" fontId="4" fillId="9" borderId="54" xfId="1" applyNumberFormat="1" applyFont="1" applyFill="1" applyBorder="1" applyAlignment="1" applyProtection="1">
      <alignment vertical="top"/>
      <protection locked="0"/>
    </xf>
    <xf numFmtId="3" fontId="4" fillId="0" borderId="55" xfId="0" applyNumberFormat="1" applyFont="1" applyBorder="1" applyAlignment="1">
      <alignment vertical="top"/>
    </xf>
    <xf numFmtId="166" fontId="50" fillId="3" borderId="12" xfId="1" applyNumberFormat="1" applyFont="1" applyFill="1" applyBorder="1"/>
    <xf numFmtId="166" fontId="50" fillId="3" borderId="13" xfId="1" applyNumberFormat="1" applyFont="1" applyFill="1" applyBorder="1"/>
    <xf numFmtId="3" fontId="50" fillId="9" borderId="13" xfId="1" applyNumberFormat="1" applyFont="1" applyFill="1" applyBorder="1"/>
    <xf numFmtId="166" fontId="50" fillId="3" borderId="8" xfId="1" applyNumberFormat="1" applyFont="1" applyFill="1" applyBorder="1" applyAlignment="1">
      <alignment horizontal="right"/>
    </xf>
    <xf numFmtId="166" fontId="50" fillId="3" borderId="10" xfId="1" applyNumberFormat="1" applyFont="1" applyFill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3" fontId="50" fillId="9" borderId="10" xfId="1" applyNumberFormat="1" applyFont="1" applyFill="1" applyBorder="1" applyAlignment="1">
      <alignment horizontal="right"/>
    </xf>
    <xf numFmtId="3" fontId="50" fillId="0" borderId="28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6" fontId="50" fillId="9" borderId="4" xfId="1" applyNumberFormat="1" applyFont="1" applyFill="1" applyBorder="1" applyAlignment="1" applyProtection="1">
      <alignment vertical="top" wrapText="1"/>
      <protection locked="0"/>
    </xf>
    <xf numFmtId="166" fontId="50" fillId="9" borderId="6" xfId="1" applyNumberFormat="1" applyFont="1" applyFill="1" applyBorder="1" applyAlignment="1" applyProtection="1">
      <alignment vertical="top" wrapText="1"/>
      <protection locked="0"/>
    </xf>
    <xf numFmtId="3" fontId="50" fillId="9" borderId="6" xfId="1" applyNumberFormat="1" applyFont="1" applyFill="1" applyBorder="1" applyProtection="1">
      <protection locked="0"/>
    </xf>
    <xf numFmtId="166" fontId="50" fillId="9" borderId="10" xfId="1" applyNumberFormat="1" applyFont="1" applyFill="1" applyBorder="1" applyAlignment="1" applyProtection="1">
      <alignment vertical="top" wrapText="1"/>
      <protection locked="0"/>
    </xf>
    <xf numFmtId="166" fontId="50" fillId="9" borderId="10" xfId="1" applyNumberFormat="1" applyFont="1" applyFill="1" applyBorder="1" applyAlignment="1" applyProtection="1">
      <alignment horizontal="right" vertical="top" wrapText="1"/>
      <protection locked="0"/>
    </xf>
    <xf numFmtId="3" fontId="50" fillId="9" borderId="10" xfId="1" applyNumberFormat="1" applyFont="1" applyFill="1" applyBorder="1" applyAlignment="1" applyProtection="1">
      <alignment horizontal="right"/>
      <protection locked="0"/>
    </xf>
    <xf numFmtId="0" fontId="14" fillId="0" borderId="5" xfId="0" applyFont="1" applyBorder="1"/>
    <xf numFmtId="3" fontId="14" fillId="0" borderId="5" xfId="0" applyNumberFormat="1" applyFont="1" applyBorder="1"/>
    <xf numFmtId="3" fontId="14" fillId="0" borderId="9" xfId="0" applyNumberFormat="1" applyFont="1" applyBorder="1"/>
    <xf numFmtId="0" fontId="0" fillId="0" borderId="46" xfId="0" applyBorder="1"/>
    <xf numFmtId="9" fontId="1" fillId="0" borderId="47" xfId="2" applyFont="1" applyBorder="1" applyAlignment="1">
      <alignment horizontal="center"/>
    </xf>
    <xf numFmtId="0" fontId="0" fillId="0" borderId="23" xfId="0" applyBorder="1"/>
    <xf numFmtId="0" fontId="14" fillId="0" borderId="30" xfId="0" applyFont="1" applyBorder="1"/>
    <xf numFmtId="0" fontId="14" fillId="0" borderId="31" xfId="0" applyFont="1" applyBorder="1"/>
    <xf numFmtId="0" fontId="0" fillId="0" borderId="2" xfId="0" applyBorder="1"/>
    <xf numFmtId="0" fontId="0" fillId="0" borderId="74" xfId="0" applyBorder="1"/>
    <xf numFmtId="0" fontId="14" fillId="0" borderId="72" xfId="0" applyFont="1" applyBorder="1"/>
    <xf numFmtId="0" fontId="14" fillId="0" borderId="25" xfId="0" applyFont="1" applyBorder="1"/>
    <xf numFmtId="0" fontId="14" fillId="0" borderId="42" xfId="0" applyFont="1" applyBorder="1"/>
    <xf numFmtId="0" fontId="14" fillId="0" borderId="76" xfId="0" applyFont="1" applyBorder="1"/>
    <xf numFmtId="9" fontId="14" fillId="0" borderId="55" xfId="2" applyFont="1" applyBorder="1" applyAlignment="1">
      <alignment horizontal="center"/>
    </xf>
    <xf numFmtId="9" fontId="14" fillId="0" borderId="9" xfId="2" applyFont="1" applyBorder="1" applyAlignment="1">
      <alignment horizontal="center"/>
    </xf>
    <xf numFmtId="9" fontId="14" fillId="0" borderId="5" xfId="2" applyFont="1" applyBorder="1" applyAlignment="1">
      <alignment horizontal="center"/>
    </xf>
    <xf numFmtId="9" fontId="14" fillId="0" borderId="0" xfId="2" applyFont="1" applyBorder="1" applyAlignment="1">
      <alignment horizontal="center"/>
    </xf>
    <xf numFmtId="3" fontId="28" fillId="0" borderId="0" xfId="0" applyNumberFormat="1" applyFont="1"/>
    <xf numFmtId="9" fontId="28" fillId="0" borderId="0" xfId="2" applyFont="1" applyBorder="1" applyAlignment="1">
      <alignment horizontal="center"/>
    </xf>
    <xf numFmtId="0" fontId="30" fillId="0" borderId="0" xfId="0" applyFont="1"/>
    <xf numFmtId="3" fontId="14" fillId="0" borderId="14" xfId="0" applyNumberFormat="1" applyFont="1" applyBorder="1"/>
    <xf numFmtId="0" fontId="0" fillId="0" borderId="15" xfId="0" applyBorder="1"/>
    <xf numFmtId="0" fontId="0" fillId="0" borderId="44" xfId="0" applyBorder="1" applyAlignment="1">
      <alignment horizontal="right"/>
    </xf>
    <xf numFmtId="3" fontId="14" fillId="0" borderId="37" xfId="0" applyNumberFormat="1" applyFont="1" applyBorder="1"/>
    <xf numFmtId="0" fontId="14" fillId="0" borderId="31" xfId="0" applyFont="1" applyBorder="1" applyAlignment="1">
      <alignment horizontal="right"/>
    </xf>
    <xf numFmtId="3" fontId="14" fillId="0" borderId="32" xfId="0" applyNumberFormat="1" applyFont="1" applyBorder="1"/>
    <xf numFmtId="0" fontId="0" fillId="0" borderId="44" xfId="0" applyBorder="1"/>
    <xf numFmtId="0" fontId="0" fillId="0" borderId="37" xfId="0" applyBorder="1"/>
    <xf numFmtId="0" fontId="0" fillId="0" borderId="26" xfId="0" applyBorder="1"/>
    <xf numFmtId="0" fontId="0" fillId="0" borderId="81" xfId="0" applyBorder="1"/>
    <xf numFmtId="0" fontId="0" fillId="0" borderId="82" xfId="0" applyBorder="1"/>
    <xf numFmtId="0" fontId="0" fillId="0" borderId="38" xfId="0" applyBorder="1" applyAlignment="1">
      <alignment horizontal="right"/>
    </xf>
    <xf numFmtId="0" fontId="18" fillId="0" borderId="30" xfId="0" applyFont="1" applyBorder="1"/>
    <xf numFmtId="0" fontId="18" fillId="0" borderId="80" xfId="0" applyFont="1" applyBorder="1"/>
    <xf numFmtId="0" fontId="4" fillId="0" borderId="7" xfId="0" applyFont="1" applyBorder="1" applyAlignment="1">
      <alignment horizontal="left"/>
    </xf>
    <xf numFmtId="166" fontId="50" fillId="9" borderId="8" xfId="1" applyNumberFormat="1" applyFont="1" applyFill="1" applyBorder="1" applyAlignment="1" applyProtection="1">
      <alignment vertical="top" wrapText="1"/>
      <protection locked="0"/>
    </xf>
    <xf numFmtId="3" fontId="46" fillId="5" borderId="34" xfId="0" applyNumberFormat="1" applyFont="1" applyFill="1" applyBorder="1"/>
    <xf numFmtId="3" fontId="46" fillId="5" borderId="52" xfId="0" applyNumberFormat="1" applyFont="1" applyFill="1" applyBorder="1"/>
    <xf numFmtId="166" fontId="50" fillId="9" borderId="13" xfId="1" applyNumberFormat="1" applyFont="1" applyFill="1" applyBorder="1"/>
    <xf numFmtId="166" fontId="50" fillId="9" borderId="10" xfId="1" applyNumberFormat="1" applyFont="1" applyFill="1" applyBorder="1" applyAlignment="1">
      <alignment horizontal="right"/>
    </xf>
    <xf numFmtId="3" fontId="50" fillId="9" borderId="43" xfId="1" applyNumberFormat="1" applyFont="1" applyFill="1" applyBorder="1" applyAlignment="1">
      <alignment horizontal="right"/>
    </xf>
    <xf numFmtId="166" fontId="7" fillId="0" borderId="17" xfId="1" applyNumberFormat="1" applyFont="1" applyBorder="1"/>
    <xf numFmtId="166" fontId="7" fillId="0" borderId="46" xfId="1" applyNumberFormat="1" applyFont="1" applyBorder="1"/>
    <xf numFmtId="166" fontId="14" fillId="0" borderId="30" xfId="1" applyNumberFormat="1" applyFont="1" applyFill="1" applyBorder="1" applyProtection="1">
      <protection locked="0"/>
    </xf>
    <xf numFmtId="173" fontId="7" fillId="2" borderId="13" xfId="0" applyNumberFormat="1" applyFont="1" applyFill="1" applyBorder="1" applyProtection="1">
      <protection locked="0"/>
    </xf>
    <xf numFmtId="3" fontId="7" fillId="0" borderId="6" xfId="1" applyNumberFormat="1" applyFont="1" applyBorder="1"/>
    <xf numFmtId="3" fontId="7" fillId="0" borderId="40" xfId="1" applyNumberFormat="1" applyFont="1" applyBorder="1"/>
    <xf numFmtId="170" fontId="7" fillId="0" borderId="41" xfId="1" applyNumberFormat="1" applyFont="1" applyBorder="1"/>
    <xf numFmtId="169" fontId="7" fillId="5" borderId="41" xfId="1" applyNumberFormat="1" applyFont="1" applyFill="1" applyBorder="1"/>
    <xf numFmtId="167" fontId="7" fillId="0" borderId="41" xfId="1" applyNumberFormat="1" applyFont="1" applyBorder="1"/>
    <xf numFmtId="166" fontId="25" fillId="0" borderId="75" xfId="1" applyNumberFormat="1" applyFont="1" applyBorder="1" applyAlignment="1">
      <alignment horizontal="center"/>
    </xf>
    <xf numFmtId="0" fontId="8" fillId="0" borderId="30" xfId="0" applyFont="1" applyBorder="1"/>
    <xf numFmtId="0" fontId="8" fillId="0" borderId="31" xfId="0" applyFont="1" applyBorder="1"/>
    <xf numFmtId="166" fontId="8" fillId="0" borderId="55" xfId="1" applyNumberFormat="1" applyFont="1" applyBorder="1"/>
    <xf numFmtId="169" fontId="8" fillId="0" borderId="10" xfId="1" applyNumberFormat="1" applyFont="1" applyBorder="1" applyAlignment="1">
      <alignment horizontal="left"/>
    </xf>
    <xf numFmtId="164" fontId="8" fillId="0" borderId="9" xfId="1" applyFont="1" applyBorder="1" applyAlignment="1">
      <alignment horizontal="left"/>
    </xf>
    <xf numFmtId="4" fontId="46" fillId="0" borderId="18" xfId="1" applyNumberFormat="1" applyFont="1" applyBorder="1" applyAlignment="1">
      <alignment horizontal="right"/>
    </xf>
    <xf numFmtId="0" fontId="0" fillId="0" borderId="0" xfId="0" applyAlignment="1">
      <alignment horizontal="left"/>
    </xf>
    <xf numFmtId="166" fontId="4" fillId="0" borderId="40" xfId="0" applyNumberFormat="1" applyFont="1" applyBorder="1"/>
    <xf numFmtId="166" fontId="4" fillId="0" borderId="36" xfId="0" applyNumberFormat="1" applyFont="1" applyBorder="1"/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7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7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6" fillId="0" borderId="21" xfId="0" applyFont="1" applyBorder="1" applyAlignment="1">
      <alignment horizontal="center"/>
    </xf>
    <xf numFmtId="0" fontId="4" fillId="0" borderId="21" xfId="0" applyFont="1" applyBorder="1"/>
    <xf numFmtId="0" fontId="4" fillId="0" borderId="29" xfId="0" applyFont="1" applyBorder="1"/>
    <xf numFmtId="0" fontId="4" fillId="0" borderId="33" xfId="0" applyFont="1" applyBorder="1" applyAlignment="1">
      <alignment horizontal="center" vertical="center"/>
    </xf>
    <xf numFmtId="172" fontId="46" fillId="0" borderId="18" xfId="2" applyNumberFormat="1" applyFont="1" applyBorder="1" applyAlignment="1">
      <alignment horizontal="center"/>
    </xf>
    <xf numFmtId="9" fontId="46" fillId="0" borderId="19" xfId="2" applyFont="1" applyBorder="1" applyAlignment="1">
      <alignment horizontal="center"/>
    </xf>
    <xf numFmtId="9" fontId="4" fillId="0" borderId="34" xfId="2" applyFont="1" applyBorder="1" applyAlignment="1">
      <alignment horizontal="center"/>
    </xf>
    <xf numFmtId="9" fontId="4" fillId="0" borderId="52" xfId="2" applyFont="1" applyBorder="1" applyAlignment="1">
      <alignment horizontal="center"/>
    </xf>
    <xf numFmtId="167" fontId="4" fillId="0" borderId="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9" fontId="22" fillId="0" borderId="33" xfId="2" applyFont="1" applyFill="1" applyBorder="1" applyAlignment="1">
      <alignment horizontal="center"/>
    </xf>
    <xf numFmtId="9" fontId="22" fillId="0" borderId="66" xfId="2" applyFont="1" applyFill="1" applyBorder="1" applyAlignment="1">
      <alignment horizontal="center"/>
    </xf>
    <xf numFmtId="9" fontId="3" fillId="0" borderId="19" xfId="2" applyFont="1" applyFill="1" applyBorder="1" applyAlignment="1">
      <alignment horizontal="center"/>
    </xf>
    <xf numFmtId="9" fontId="3" fillId="0" borderId="69" xfId="2" applyFont="1" applyFill="1" applyBorder="1" applyAlignment="1">
      <alignment horizontal="center"/>
    </xf>
    <xf numFmtId="9" fontId="3" fillId="0" borderId="19" xfId="2" applyFont="1" applyFill="1" applyBorder="1" applyAlignment="1" applyProtection="1">
      <alignment horizontal="center" vertical="center"/>
      <protection locked="0"/>
    </xf>
    <xf numFmtId="9" fontId="3" fillId="0" borderId="57" xfId="2" applyFont="1" applyFill="1" applyBorder="1" applyAlignment="1" applyProtection="1">
      <alignment horizontal="center"/>
      <protection locked="0"/>
    </xf>
    <xf numFmtId="9" fontId="22" fillId="0" borderId="29" xfId="2" applyFont="1" applyFill="1" applyBorder="1" applyAlignment="1" applyProtection="1">
      <alignment horizontal="center"/>
      <protection locked="0"/>
    </xf>
    <xf numFmtId="166" fontId="46" fillId="0" borderId="65" xfId="1" applyNumberFormat="1" applyFont="1" applyBorder="1" applyAlignment="1">
      <alignment horizontal="left" vertical="center"/>
    </xf>
    <xf numFmtId="2" fontId="4" fillId="0" borderId="19" xfId="0" applyNumberFormat="1" applyFont="1" applyBorder="1" applyAlignment="1">
      <alignment horizontal="right"/>
    </xf>
    <xf numFmtId="2" fontId="4" fillId="0" borderId="69" xfId="0" applyNumberFormat="1" applyFont="1" applyBorder="1" applyAlignment="1">
      <alignment horizontal="right"/>
    </xf>
    <xf numFmtId="2" fontId="4" fillId="0" borderId="66" xfId="0" applyNumberFormat="1" applyFont="1" applyBorder="1" applyAlignment="1">
      <alignment horizontal="right"/>
    </xf>
    <xf numFmtId="9" fontId="14" fillId="0" borderId="18" xfId="2" applyFont="1" applyBorder="1" applyAlignment="1">
      <alignment horizontal="center"/>
    </xf>
    <xf numFmtId="9" fontId="1" fillId="0" borderId="52" xfId="2" applyFont="1" applyBorder="1" applyAlignment="1">
      <alignment horizontal="center"/>
    </xf>
    <xf numFmtId="3" fontId="14" fillId="0" borderId="54" xfId="0" applyNumberFormat="1" applyFont="1" applyBorder="1" applyAlignment="1">
      <alignment horizontal="right"/>
    </xf>
    <xf numFmtId="176" fontId="0" fillId="0" borderId="16" xfId="1" applyNumberFormat="1" applyFont="1" applyBorder="1" applyAlignment="1">
      <alignment horizontal="right"/>
    </xf>
    <xf numFmtId="0" fontId="15" fillId="0" borderId="0" xfId="0" applyFont="1"/>
    <xf numFmtId="0" fontId="24" fillId="0" borderId="0" xfId="0" applyFont="1"/>
    <xf numFmtId="0" fontId="0" fillId="0" borderId="0" xfId="0" applyAlignment="1" applyProtection="1">
      <alignment horizontal="right"/>
      <protection locked="0"/>
    </xf>
    <xf numFmtId="0" fontId="42" fillId="0" borderId="0" xfId="0" applyFont="1"/>
    <xf numFmtId="166" fontId="42" fillId="0" borderId="0" xfId="1" applyNumberFormat="1" applyFont="1" applyBorder="1"/>
    <xf numFmtId="166" fontId="3" fillId="0" borderId="0" xfId="1" applyNumberFormat="1" applyFont="1" applyBorder="1" applyAlignment="1">
      <alignment horizontal="left"/>
    </xf>
    <xf numFmtId="166" fontId="22" fillId="0" borderId="0" xfId="1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6" fontId="14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69" xfId="0" applyFont="1" applyBorder="1" applyAlignment="1">
      <alignment horizontal="center" vertical="center" wrapText="1"/>
    </xf>
    <xf numFmtId="0" fontId="0" fillId="0" borderId="57" xfId="0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5" fillId="0" borderId="5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34" xfId="0" applyBorder="1" applyAlignment="1">
      <alignment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0" fillId="0" borderId="41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4" fillId="0" borderId="54" xfId="0" applyFont="1" applyBorder="1"/>
    <xf numFmtId="175" fontId="4" fillId="0" borderId="22" xfId="1" applyNumberFormat="1" applyFont="1" applyBorder="1"/>
    <xf numFmtId="175" fontId="8" fillId="0" borderId="68" xfId="1" applyNumberFormat="1" applyFont="1" applyBorder="1"/>
    <xf numFmtId="0" fontId="5" fillId="0" borderId="45" xfId="0" applyFont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69" fontId="5" fillId="0" borderId="18" xfId="1" applyNumberFormat="1" applyFont="1" applyBorder="1" applyAlignment="1">
      <alignment horizontal="right" vertical="top" wrapText="1"/>
    </xf>
    <xf numFmtId="0" fontId="46" fillId="0" borderId="47" xfId="0" applyFont="1" applyBorder="1" applyAlignment="1">
      <alignment vertical="top" wrapText="1"/>
    </xf>
    <xf numFmtId="164" fontId="46" fillId="0" borderId="18" xfId="1" applyFont="1" applyBorder="1" applyAlignment="1">
      <alignment horizontal="right"/>
    </xf>
    <xf numFmtId="0" fontId="5" fillId="0" borderId="37" xfId="0" applyFont="1" applyBorder="1" applyAlignment="1">
      <alignment horizontal="center" vertical="center" wrapText="1"/>
    </xf>
    <xf numFmtId="0" fontId="46" fillId="0" borderId="7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3" fontId="5" fillId="0" borderId="71" xfId="0" applyNumberFormat="1" applyFont="1" applyBorder="1" applyAlignment="1">
      <alignment horizontal="right" vertical="top" wrapText="1"/>
    </xf>
    <xf numFmtId="3" fontId="5" fillId="0" borderId="50" xfId="0" applyNumberFormat="1" applyFont="1" applyBorder="1" applyAlignment="1">
      <alignment horizontal="right" vertical="top" wrapText="1"/>
    </xf>
    <xf numFmtId="169" fontId="5" fillId="0" borderId="47" xfId="1" applyNumberFormat="1" applyFont="1" applyBorder="1" applyAlignment="1">
      <alignment horizontal="right" vertical="top" wrapText="1"/>
    </xf>
    <xf numFmtId="3" fontId="5" fillId="0" borderId="84" xfId="0" applyNumberFormat="1" applyFont="1" applyBorder="1" applyAlignment="1">
      <alignment horizontal="right" vertical="top" wrapText="1"/>
    </xf>
    <xf numFmtId="169" fontId="5" fillId="0" borderId="52" xfId="1" applyNumberFormat="1" applyFont="1" applyBorder="1" applyAlignment="1">
      <alignment horizontal="right" vertical="top" wrapText="1"/>
    </xf>
    <xf numFmtId="170" fontId="46" fillId="0" borderId="71" xfId="1" applyNumberFormat="1" applyFont="1" applyBorder="1" applyAlignment="1">
      <alignment horizontal="right"/>
    </xf>
    <xf numFmtId="169" fontId="46" fillId="0" borderId="17" xfId="1" applyNumberFormat="1" applyFont="1" applyBorder="1" applyAlignment="1">
      <alignment horizontal="right"/>
    </xf>
    <xf numFmtId="170" fontId="46" fillId="0" borderId="50" xfId="1" applyNumberFormat="1" applyFont="1" applyBorder="1" applyAlignment="1">
      <alignment horizontal="right"/>
    </xf>
    <xf numFmtId="169" fontId="46" fillId="0" borderId="46" xfId="1" applyNumberFormat="1" applyFont="1" applyBorder="1" applyAlignment="1">
      <alignment horizontal="right"/>
    </xf>
    <xf numFmtId="164" fontId="46" fillId="0" borderId="47" xfId="1" applyFont="1" applyBorder="1" applyAlignment="1">
      <alignment horizontal="right"/>
    </xf>
    <xf numFmtId="170" fontId="46" fillId="0" borderId="84" xfId="1" applyNumberFormat="1" applyFont="1" applyBorder="1" applyAlignment="1">
      <alignment horizontal="right"/>
    </xf>
    <xf numFmtId="169" fontId="46" fillId="0" borderId="61" xfId="1" applyNumberFormat="1" applyFont="1" applyBorder="1" applyAlignment="1">
      <alignment horizontal="right"/>
    </xf>
    <xf numFmtId="164" fontId="46" fillId="0" borderId="52" xfId="1" applyFont="1" applyBorder="1" applyAlignment="1">
      <alignment horizontal="right"/>
    </xf>
    <xf numFmtId="169" fontId="46" fillId="0" borderId="18" xfId="1" applyNumberFormat="1" applyFont="1" applyBorder="1" applyAlignment="1">
      <alignment horizontal="right"/>
    </xf>
    <xf numFmtId="169" fontId="46" fillId="0" borderId="47" xfId="1" applyNumberFormat="1" applyFont="1" applyBorder="1" applyAlignment="1">
      <alignment horizontal="right"/>
    </xf>
    <xf numFmtId="169" fontId="46" fillId="0" borderId="52" xfId="1" applyNumberFormat="1" applyFont="1" applyBorder="1" applyAlignment="1">
      <alignment horizontal="right"/>
    </xf>
    <xf numFmtId="2" fontId="5" fillId="5" borderId="38" xfId="0" applyNumberFormat="1" applyFont="1" applyFill="1" applyBorder="1" applyAlignment="1">
      <alignment vertical="top" wrapText="1"/>
    </xf>
    <xf numFmtId="169" fontId="5" fillId="5" borderId="57" xfId="1" applyNumberFormat="1" applyFont="1" applyFill="1" applyBorder="1" applyAlignment="1">
      <alignment vertical="top" wrapText="1"/>
    </xf>
    <xf numFmtId="169" fontId="5" fillId="5" borderId="24" xfId="1" applyNumberFormat="1" applyFont="1" applyFill="1" applyBorder="1" applyAlignment="1">
      <alignment vertical="top" wrapText="1"/>
    </xf>
    <xf numFmtId="169" fontId="5" fillId="5" borderId="72" xfId="1" applyNumberFormat="1" applyFont="1" applyFill="1" applyBorder="1" applyAlignment="1">
      <alignment vertical="top" wrapText="1"/>
    </xf>
    <xf numFmtId="169" fontId="5" fillId="5" borderId="25" xfId="1" applyNumberFormat="1" applyFont="1" applyFill="1" applyBorder="1" applyAlignment="1">
      <alignment vertical="top" wrapText="1"/>
    </xf>
    <xf numFmtId="169" fontId="5" fillId="5" borderId="34" xfId="1" applyNumberFormat="1" applyFont="1" applyFill="1" applyBorder="1" applyAlignment="1">
      <alignment vertical="top" wrapText="1"/>
    </xf>
    <xf numFmtId="0" fontId="5" fillId="5" borderId="38" xfId="0" applyFont="1" applyFill="1" applyBorder="1" applyAlignment="1">
      <alignment vertical="top" wrapText="1"/>
    </xf>
    <xf numFmtId="0" fontId="5" fillId="5" borderId="57" xfId="0" applyFont="1" applyFill="1" applyBorder="1" applyAlignment="1">
      <alignment vertical="top" wrapText="1"/>
    </xf>
    <xf numFmtId="0" fontId="5" fillId="5" borderId="24" xfId="0" applyFont="1" applyFill="1" applyBorder="1" applyAlignment="1">
      <alignment vertical="top" wrapText="1"/>
    </xf>
    <xf numFmtId="0" fontId="5" fillId="5" borderId="72" xfId="0" applyFont="1" applyFill="1" applyBorder="1" applyAlignment="1">
      <alignment vertical="top" wrapText="1"/>
    </xf>
    <xf numFmtId="0" fontId="5" fillId="5" borderId="25" xfId="0" applyFont="1" applyFill="1" applyBorder="1" applyAlignment="1">
      <alignment vertical="top" wrapText="1"/>
    </xf>
    <xf numFmtId="0" fontId="5" fillId="5" borderId="34" xfId="0" applyFont="1" applyFill="1" applyBorder="1" applyAlignment="1">
      <alignment vertical="top" wrapText="1"/>
    </xf>
    <xf numFmtId="0" fontId="5" fillId="5" borderId="64" xfId="0" applyFont="1" applyFill="1" applyBorder="1" applyAlignment="1">
      <alignment vertical="top" wrapText="1"/>
    </xf>
    <xf numFmtId="0" fontId="5" fillId="5" borderId="66" xfId="0" applyFont="1" applyFill="1" applyBorder="1" applyAlignment="1">
      <alignment vertical="top" wrapText="1"/>
    </xf>
    <xf numFmtId="0" fontId="5" fillId="5" borderId="63" xfId="0" applyFont="1" applyFill="1" applyBorder="1" applyAlignment="1">
      <alignment vertical="top" wrapText="1"/>
    </xf>
    <xf numFmtId="0" fontId="5" fillId="5" borderId="84" xfId="0" applyFont="1" applyFill="1" applyBorder="1" applyAlignment="1">
      <alignment vertical="top" wrapText="1"/>
    </xf>
    <xf numFmtId="0" fontId="5" fillId="5" borderId="61" xfId="0" applyFont="1" applyFill="1" applyBorder="1" applyAlignment="1">
      <alignment vertical="top" wrapText="1"/>
    </xf>
    <xf numFmtId="0" fontId="5" fillId="5" borderId="52" xfId="0" applyFont="1" applyFill="1" applyBorder="1" applyAlignment="1">
      <alignment vertical="top" wrapText="1"/>
    </xf>
    <xf numFmtId="0" fontId="4" fillId="0" borderId="71" xfId="0" applyFont="1" applyBorder="1" applyAlignment="1">
      <alignment horizontal="center"/>
    </xf>
    <xf numFmtId="166" fontId="7" fillId="0" borderId="4" xfId="1" applyNumberFormat="1" applyFont="1" applyBorder="1" applyAlignment="1">
      <alignment horizontal="right"/>
    </xf>
    <xf numFmtId="166" fontId="7" fillId="0" borderId="4" xfId="1" applyNumberFormat="1" applyFont="1" applyBorder="1"/>
    <xf numFmtId="165" fontId="4" fillId="0" borderId="44" xfId="0" applyNumberFormat="1" applyFont="1" applyBorder="1"/>
    <xf numFmtId="165" fontId="4" fillId="0" borderId="3" xfId="0" applyNumberFormat="1" applyFont="1" applyBorder="1"/>
    <xf numFmtId="165" fontId="4" fillId="0" borderId="64" xfId="0" applyNumberFormat="1" applyFont="1" applyBorder="1"/>
    <xf numFmtId="166" fontId="4" fillId="0" borderId="25" xfId="1" applyNumberFormat="1" applyFont="1" applyBorder="1"/>
    <xf numFmtId="166" fontId="4" fillId="0" borderId="46" xfId="1" applyNumberFormat="1" applyFont="1" applyBorder="1"/>
    <xf numFmtId="166" fontId="8" fillId="0" borderId="61" xfId="1" applyNumberFormat="1" applyFont="1" applyBorder="1"/>
    <xf numFmtId="166" fontId="46" fillId="0" borderId="16" xfId="1" applyNumberFormat="1" applyFont="1" applyFill="1" applyBorder="1" applyProtection="1">
      <protection locked="0"/>
    </xf>
    <xf numFmtId="166" fontId="46" fillId="0" borderId="1" xfId="1" applyNumberFormat="1" applyFont="1" applyFill="1" applyBorder="1" applyProtection="1">
      <protection locked="0"/>
    </xf>
    <xf numFmtId="166" fontId="46" fillId="0" borderId="68" xfId="1" applyNumberFormat="1" applyFont="1" applyFill="1" applyBorder="1" applyProtection="1">
      <protection locked="0"/>
    </xf>
    <xf numFmtId="166" fontId="50" fillId="0" borderId="13" xfId="0" applyNumberFormat="1" applyFont="1" applyBorder="1"/>
    <xf numFmtId="166" fontId="46" fillId="0" borderId="18" xfId="0" applyNumberFormat="1" applyFont="1" applyBorder="1"/>
    <xf numFmtId="166" fontId="46" fillId="0" borderId="52" xfId="0" applyNumberFormat="1" applyFont="1" applyBorder="1"/>
    <xf numFmtId="166" fontId="50" fillId="0" borderId="40" xfId="0" applyNumberFormat="1" applyFont="1" applyBorder="1"/>
    <xf numFmtId="166" fontId="50" fillId="0" borderId="36" xfId="1" applyNumberFormat="1" applyFont="1" applyBorder="1"/>
    <xf numFmtId="166" fontId="14" fillId="0" borderId="30" xfId="0" applyNumberFormat="1" applyFont="1" applyBorder="1"/>
    <xf numFmtId="166" fontId="14" fillId="0" borderId="54" xfId="0" applyNumberFormat="1" applyFont="1" applyBorder="1"/>
    <xf numFmtId="166" fontId="14" fillId="0" borderId="22" xfId="0" applyNumberFormat="1" applyFont="1" applyBorder="1"/>
    <xf numFmtId="166" fontId="0" fillId="0" borderId="1" xfId="0" applyNumberFormat="1" applyBorder="1"/>
    <xf numFmtId="166" fontId="0" fillId="0" borderId="27" xfId="0" applyNumberFormat="1" applyBorder="1"/>
    <xf numFmtId="166" fontId="0" fillId="0" borderId="16" xfId="0" applyNumberFormat="1" applyBorder="1"/>
    <xf numFmtId="165" fontId="0" fillId="0" borderId="13" xfId="0" applyNumberFormat="1" applyBorder="1"/>
    <xf numFmtId="3" fontId="0" fillId="5" borderId="22" xfId="0" applyNumberFormat="1" applyFill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6" fontId="0" fillId="5" borderId="16" xfId="1" applyNumberFormat="1" applyFont="1" applyFill="1" applyBorder="1" applyAlignment="1">
      <alignment horizontal="right"/>
    </xf>
    <xf numFmtId="166" fontId="0" fillId="0" borderId="22" xfId="0" applyNumberFormat="1" applyBorder="1" applyAlignment="1">
      <alignment horizontal="right"/>
    </xf>
    <xf numFmtId="165" fontId="0" fillId="0" borderId="16" xfId="1" applyNumberFormat="1" applyFont="1" applyFill="1" applyBorder="1" applyAlignment="1">
      <alignment horizontal="right"/>
    </xf>
    <xf numFmtId="166" fontId="0" fillId="0" borderId="63" xfId="1" applyNumberFormat="1" applyFont="1" applyFill="1" applyBorder="1"/>
    <xf numFmtId="2" fontId="14" fillId="0" borderId="19" xfId="1" applyNumberFormat="1" applyFont="1" applyBorder="1"/>
    <xf numFmtId="166" fontId="20" fillId="0" borderId="27" xfId="1" applyNumberFormat="1" applyFont="1" applyBorder="1" applyAlignment="1">
      <alignment horizontal="center"/>
    </xf>
    <xf numFmtId="166" fontId="1" fillId="0" borderId="6" xfId="1" applyNumberFormat="1" applyFont="1" applyBorder="1" applyAlignment="1">
      <alignment vertical="top" wrapText="1"/>
    </xf>
    <xf numFmtId="166" fontId="1" fillId="0" borderId="7" xfId="1" applyNumberFormat="1" applyFont="1" applyBorder="1" applyAlignment="1">
      <alignment vertical="top" wrapText="1"/>
    </xf>
    <xf numFmtId="166" fontId="1" fillId="0" borderId="10" xfId="1" applyNumberFormat="1" applyFont="1" applyBorder="1" applyAlignment="1">
      <alignment vertical="top" wrapText="1"/>
    </xf>
    <xf numFmtId="9" fontId="4" fillId="0" borderId="52" xfId="2" applyFont="1" applyBorder="1" applyAlignment="1">
      <alignment horizontal="right"/>
    </xf>
    <xf numFmtId="9" fontId="4" fillId="0" borderId="36" xfId="2" applyFont="1" applyBorder="1" applyAlignment="1">
      <alignment horizontal="right"/>
    </xf>
    <xf numFmtId="9" fontId="4" fillId="0" borderId="75" xfId="2" applyFont="1" applyBorder="1" applyAlignment="1">
      <alignment horizontal="right"/>
    </xf>
    <xf numFmtId="166" fontId="14" fillId="0" borderId="33" xfId="0" applyNumberFormat="1" applyFont="1" applyBorder="1"/>
    <xf numFmtId="166" fontId="4" fillId="0" borderId="70" xfId="1" applyNumberFormat="1" applyFont="1" applyBorder="1"/>
    <xf numFmtId="166" fontId="4" fillId="0" borderId="51" xfId="1" applyNumberFormat="1" applyFont="1" applyBorder="1"/>
    <xf numFmtId="166" fontId="8" fillId="0" borderId="51" xfId="1" applyNumberFormat="1" applyFont="1" applyBorder="1"/>
    <xf numFmtId="166" fontId="8" fillId="0" borderId="67" xfId="1" applyNumberFormat="1" applyFont="1" applyBorder="1"/>
    <xf numFmtId="0" fontId="0" fillId="5" borderId="12" xfId="0" applyFill="1" applyBorder="1" applyProtection="1">
      <protection locked="0"/>
    </xf>
    <xf numFmtId="0" fontId="0" fillId="0" borderId="51" xfId="0" applyBorder="1"/>
    <xf numFmtId="0" fontId="0" fillId="5" borderId="1" xfId="0" applyFill="1" applyBorder="1" applyAlignment="1" applyProtection="1">
      <alignment horizontal="right"/>
      <protection locked="0"/>
    </xf>
    <xf numFmtId="0" fontId="0" fillId="5" borderId="3" xfId="0" applyFill="1" applyBorder="1"/>
    <xf numFmtId="0" fontId="0" fillId="5" borderId="4" xfId="0" applyFill="1" applyBorder="1" applyProtection="1">
      <protection locked="0"/>
    </xf>
    <xf numFmtId="0" fontId="0" fillId="0" borderId="70" xfId="0" applyBorder="1"/>
    <xf numFmtId="0" fontId="0" fillId="5" borderId="8" xfId="0" applyFill="1" applyBorder="1" applyProtection="1">
      <protection locked="0"/>
    </xf>
    <xf numFmtId="0" fontId="0" fillId="0" borderId="67" xfId="0" applyBorder="1"/>
    <xf numFmtId="0" fontId="0" fillId="5" borderId="6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5" borderId="13" xfId="0" applyFill="1" applyBorder="1" applyProtection="1">
      <protection locked="0"/>
    </xf>
    <xf numFmtId="0" fontId="0" fillId="0" borderId="0" xfId="0"/>
    <xf numFmtId="0" fontId="0" fillId="0" borderId="14" xfId="0" applyBorder="1"/>
    <xf numFmtId="0" fontId="0" fillId="5" borderId="10" xfId="0" applyFill="1" applyBorder="1" applyProtection="1">
      <protection locked="0"/>
    </xf>
    <xf numFmtId="0" fontId="0" fillId="0" borderId="9" xfId="0" applyBorder="1"/>
    <xf numFmtId="0" fontId="0" fillId="0" borderId="11" xfId="0" applyBorder="1"/>
    <xf numFmtId="166" fontId="20" fillId="0" borderId="1" xfId="1" applyNumberFormat="1" applyFont="1" applyBorder="1" applyAlignment="1">
      <alignment horizontal="center"/>
    </xf>
    <xf numFmtId="166" fontId="20" fillId="0" borderId="2" xfId="1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5" borderId="4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7" fillId="5" borderId="4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7" fillId="2" borderId="4" xfId="0" applyFont="1" applyFill="1" applyBorder="1" applyAlignment="1" applyProtection="1">
      <alignment vertical="top"/>
      <protection locked="0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167" fontId="7" fillId="2" borderId="13" xfId="1" applyNumberFormat="1" applyFont="1" applyFill="1" applyBorder="1" applyAlignment="1" applyProtection="1">
      <protection locked="0"/>
    </xf>
    <xf numFmtId="0" fontId="1" fillId="0" borderId="0" xfId="0" applyFont="1"/>
    <xf numFmtId="0" fontId="1" fillId="0" borderId="14" xfId="0" applyFont="1" applyBorder="1"/>
    <xf numFmtId="167" fontId="7" fillId="2" borderId="10" xfId="1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11" xfId="0" applyFont="1" applyBorder="1"/>
    <xf numFmtId="166" fontId="1" fillId="5" borderId="31" xfId="1" applyNumberFormat="1" applyFont="1" applyFill="1" applyBorder="1" applyAlignment="1" applyProtection="1">
      <protection locked="0"/>
    </xf>
    <xf numFmtId="0" fontId="1" fillId="0" borderId="31" xfId="0" applyFont="1" applyBorder="1"/>
    <xf numFmtId="0" fontId="2" fillId="0" borderId="16" xfId="1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16" xfId="1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6" fontId="2" fillId="2" borderId="4" xfId="1" applyNumberFormat="1" applyFont="1" applyFill="1" applyBorder="1" applyAlignment="1" applyProtection="1">
      <protection locked="0"/>
    </xf>
    <xf numFmtId="0" fontId="2" fillId="0" borderId="7" xfId="0" applyFont="1" applyBorder="1"/>
    <xf numFmtId="166" fontId="2" fillId="2" borderId="12" xfId="1" applyNumberFormat="1" applyFont="1" applyFill="1" applyBorder="1" applyAlignment="1" applyProtection="1">
      <protection locked="0"/>
    </xf>
    <xf numFmtId="0" fontId="2" fillId="0" borderId="14" xfId="0" applyFont="1" applyBorder="1"/>
    <xf numFmtId="166" fontId="23" fillId="6" borderId="30" xfId="1" applyNumberFormat="1" applyFont="1" applyFill="1" applyBorder="1" applyAlignment="1"/>
    <xf numFmtId="0" fontId="1" fillId="0" borderId="32" xfId="0" applyFont="1" applyBorder="1"/>
    <xf numFmtId="166" fontId="2" fillId="0" borderId="16" xfId="1" applyNumberFormat="1" applyFont="1" applyBorder="1" applyAlignment="1">
      <alignment horizontal="center"/>
    </xf>
    <xf numFmtId="166" fontId="20" fillId="0" borderId="68" xfId="1" applyNumberFormat="1" applyFont="1" applyBorder="1" applyAlignment="1">
      <alignment horizontal="left" vertical="top" wrapText="1"/>
    </xf>
    <xf numFmtId="0" fontId="19" fillId="0" borderId="65" xfId="0" applyFont="1" applyBorder="1" applyAlignment="1">
      <alignment horizontal="left" vertical="top" wrapText="1"/>
    </xf>
    <xf numFmtId="166" fontId="2" fillId="2" borderId="8" xfId="1" applyNumberFormat="1" applyFont="1" applyFill="1" applyBorder="1" applyAlignment="1" applyProtection="1">
      <protection locked="0"/>
    </xf>
    <xf numFmtId="0" fontId="2" fillId="0" borderId="11" xfId="0" applyFont="1" applyBorder="1"/>
    <xf numFmtId="0" fontId="1" fillId="0" borderId="65" xfId="0" applyFont="1" applyBorder="1" applyAlignment="1">
      <alignment horizontal="left" vertical="top" wrapText="1"/>
    </xf>
    <xf numFmtId="166" fontId="2" fillId="2" borderId="24" xfId="1" applyNumberFormat="1" applyFont="1" applyFill="1" applyBorder="1" applyAlignment="1" applyProtection="1">
      <protection locked="0"/>
    </xf>
    <xf numFmtId="0" fontId="2" fillId="0" borderId="26" xfId="0" applyFont="1" applyBorder="1"/>
    <xf numFmtId="166" fontId="7" fillId="0" borderId="68" xfId="1" applyNumberFormat="1" applyFont="1" applyBorder="1" applyAlignment="1">
      <alignment vertical="top" wrapText="1"/>
    </xf>
    <xf numFmtId="0" fontId="1" fillId="0" borderId="64" xfId="0" applyFont="1" applyBorder="1"/>
    <xf numFmtId="0" fontId="1" fillId="0" borderId="65" xfId="0" applyFont="1" applyBorder="1"/>
    <xf numFmtId="3" fontId="7" fillId="2" borderId="10" xfId="1" applyNumberFormat="1" applyFont="1" applyFill="1" applyBorder="1" applyAlignment="1" applyProtection="1">
      <protection locked="0"/>
    </xf>
    <xf numFmtId="0" fontId="1" fillId="0" borderId="67" xfId="0" applyFont="1" applyBorder="1"/>
    <xf numFmtId="0" fontId="3" fillId="0" borderId="17" xfId="1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7" fillId="2" borderId="6" xfId="1" applyNumberFormat="1" applyFont="1" applyFill="1" applyBorder="1" applyAlignment="1" applyProtection="1">
      <protection locked="0"/>
    </xf>
    <xf numFmtId="0" fontId="1" fillId="0" borderId="5" xfId="0" applyFont="1" applyBorder="1"/>
    <xf numFmtId="0" fontId="1" fillId="0" borderId="70" xfId="0" applyFont="1" applyBorder="1"/>
    <xf numFmtId="3" fontId="7" fillId="2" borderId="13" xfId="1" applyNumberFormat="1" applyFont="1" applyFill="1" applyBorder="1" applyAlignment="1" applyProtection="1">
      <protection locked="0"/>
    </xf>
    <xf numFmtId="0" fontId="1" fillId="0" borderId="51" xfId="0" applyFont="1" applyBorder="1"/>
    <xf numFmtId="167" fontId="7" fillId="2" borderId="6" xfId="1" applyNumberFormat="1" applyFont="1" applyFill="1" applyBorder="1" applyAlignment="1" applyProtection="1">
      <protection locked="0"/>
    </xf>
    <xf numFmtId="0" fontId="1" fillId="0" borderId="7" xfId="0" applyFont="1" applyBorder="1"/>
    <xf numFmtId="166" fontId="8" fillId="5" borderId="4" xfId="1" applyNumberFormat="1" applyFont="1" applyFill="1" applyBorder="1" applyAlignment="1"/>
    <xf numFmtId="0" fontId="1" fillId="0" borderId="12" xfId="0" applyFont="1" applyBorder="1"/>
    <xf numFmtId="0" fontId="1" fillId="0" borderId="8" xfId="0" applyFont="1" applyBorder="1"/>
    <xf numFmtId="166" fontId="7" fillId="0" borderId="10" xfId="1" applyNumberFormat="1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67" xfId="0" applyFont="1" applyBorder="1" applyAlignment="1">
      <alignment vertical="top"/>
    </xf>
    <xf numFmtId="166" fontId="7" fillId="0" borderId="10" xfId="1" applyNumberFormat="1" applyFont="1" applyBorder="1" applyAlignment="1">
      <alignment vertical="top"/>
    </xf>
    <xf numFmtId="166" fontId="7" fillId="0" borderId="9" xfId="1" applyNumberFormat="1" applyFont="1" applyBorder="1" applyAlignment="1">
      <alignment vertical="top"/>
    </xf>
    <xf numFmtId="166" fontId="9" fillId="0" borderId="5" xfId="1" applyNumberFormat="1" applyFont="1" applyBorder="1" applyAlignment="1">
      <alignment wrapText="1"/>
    </xf>
    <xf numFmtId="166" fontId="18" fillId="2" borderId="30" xfId="1" applyNumberFormat="1" applyFont="1" applyFill="1" applyBorder="1" applyAlignment="1" applyProtection="1">
      <protection locked="0"/>
    </xf>
    <xf numFmtId="0" fontId="2" fillId="0" borderId="32" xfId="0" applyFont="1" applyBorder="1"/>
    <xf numFmtId="166" fontId="0" fillId="0" borderId="78" xfId="1" applyNumberFormat="1" applyFont="1" applyBorder="1" applyAlignment="1">
      <alignment vertical="top" wrapText="1"/>
    </xf>
    <xf numFmtId="0" fontId="0" fillId="0" borderId="77" xfId="0" applyBorder="1" applyAlignment="1">
      <alignment vertical="top" wrapText="1"/>
    </xf>
    <xf numFmtId="0" fontId="1" fillId="5" borderId="4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66" fontId="23" fillId="6" borderId="30" xfId="1" applyNumberFormat="1" applyFont="1" applyFill="1" applyBorder="1" applyAlignment="1">
      <alignment vertical="top"/>
    </xf>
    <xf numFmtId="0" fontId="0" fillId="6" borderId="31" xfId="0" applyFill="1" applyBorder="1" applyAlignment="1">
      <alignment vertical="top"/>
    </xf>
    <xf numFmtId="0" fontId="0" fillId="6" borderId="32" xfId="0" applyFill="1" applyBorder="1" applyAlignment="1">
      <alignment vertical="top"/>
    </xf>
    <xf numFmtId="166" fontId="9" fillId="0" borderId="30" xfId="1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" fillId="5" borderId="59" xfId="0" applyFont="1" applyFill="1" applyBorder="1" applyAlignment="1">
      <alignment vertical="top"/>
    </xf>
    <xf numFmtId="0" fontId="1" fillId="0" borderId="48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7" fillId="2" borderId="12" xfId="0" applyFont="1" applyFill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5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2" borderId="4" xfId="0" applyFont="1" applyFill="1" applyBorder="1" applyProtection="1">
      <protection locked="0"/>
    </xf>
    <xf numFmtId="0" fontId="7" fillId="0" borderId="23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166" fontId="7" fillId="0" borderId="23" xfId="1" applyNumberFormat="1" applyFont="1" applyBorder="1" applyAlignment="1">
      <alignment horizontal="center" vertical="top" wrapText="1"/>
    </xf>
    <xf numFmtId="166" fontId="20" fillId="0" borderId="35" xfId="1" applyNumberFormat="1" applyFont="1" applyFill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168" fontId="0" fillId="5" borderId="1" xfId="0" applyNumberFormat="1" applyFill="1" applyBorder="1"/>
    <xf numFmtId="168" fontId="0" fillId="0" borderId="2" xfId="0" applyNumberFormat="1" applyBorder="1"/>
    <xf numFmtId="0" fontId="0" fillId="5" borderId="1" xfId="0" applyFill="1" applyBorder="1"/>
    <xf numFmtId="0" fontId="0" fillId="5" borderId="2" xfId="0" applyFill="1" applyBorder="1"/>
    <xf numFmtId="167" fontId="13" fillId="0" borderId="1" xfId="1" applyNumberFormat="1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167" fontId="4" fillId="0" borderId="1" xfId="1" applyNumberFormat="1" applyFont="1" applyFill="1" applyBorder="1" applyAlignment="1" applyProtection="1">
      <alignment horizontal="center"/>
    </xf>
    <xf numFmtId="166" fontId="0" fillId="0" borderId="9" xfId="1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2" borderId="45" xfId="0" applyFill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" fontId="0" fillId="2" borderId="1" xfId="1" applyNumberFormat="1" applyFont="1" applyFill="1" applyBorder="1" applyAlignment="1" applyProtection="1">
      <alignment horizontal="right" vertical="top" wrapText="1"/>
      <protection locked="0"/>
    </xf>
    <xf numFmtId="0" fontId="0" fillId="0" borderId="53" xfId="0" applyBorder="1" applyAlignment="1">
      <alignment vertical="top" wrapText="1"/>
    </xf>
    <xf numFmtId="166" fontId="13" fillId="0" borderId="8" xfId="1" applyNumberFormat="1" applyFont="1" applyBorder="1" applyAlignment="1">
      <alignment horizontal="center"/>
    </xf>
    <xf numFmtId="166" fontId="13" fillId="0" borderId="9" xfId="1" applyNumberFormat="1" applyFont="1" applyBorder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center"/>
    </xf>
    <xf numFmtId="1" fontId="0" fillId="2" borderId="1" xfId="0" applyNumberFormat="1" applyFill="1" applyBorder="1" applyAlignment="1" applyProtection="1">
      <alignment horizontal="right" vertical="top" wrapText="1"/>
      <protection locked="0"/>
    </xf>
    <xf numFmtId="1" fontId="0" fillId="2" borderId="3" xfId="0" applyNumberFormat="1" applyFill="1" applyBorder="1" applyAlignment="1" applyProtection="1">
      <alignment horizontal="right" vertical="top" wrapText="1"/>
      <protection locked="0"/>
    </xf>
    <xf numFmtId="1" fontId="0" fillId="2" borderId="53" xfId="0" applyNumberFormat="1" applyFill="1" applyBorder="1" applyAlignment="1" applyProtection="1">
      <alignment horizontal="right" vertical="top" wrapText="1"/>
      <protection locked="0"/>
    </xf>
    <xf numFmtId="166" fontId="0" fillId="0" borderId="45" xfId="1" applyNumberFormat="1" applyFont="1" applyBorder="1" applyAlignment="1">
      <alignment horizontal="center"/>
    </xf>
    <xf numFmtId="166" fontId="0" fillId="0" borderId="3" xfId="1" applyNumberFormat="1" applyFont="1" applyBorder="1" applyAlignment="1">
      <alignment horizontal="center"/>
    </xf>
    <xf numFmtId="0" fontId="0" fillId="2" borderId="63" xfId="0" applyFill="1" applyBorder="1" applyAlignment="1" applyProtection="1">
      <alignment vertical="top" wrapText="1"/>
      <protection locked="0"/>
    </xf>
    <xf numFmtId="0" fontId="0" fillId="0" borderId="64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1" fontId="0" fillId="2" borderId="68" xfId="0" applyNumberFormat="1" applyFill="1" applyBorder="1" applyAlignment="1" applyProtection="1">
      <alignment horizontal="right" vertical="top" wrapText="1"/>
      <protection locked="0"/>
    </xf>
    <xf numFmtId="1" fontId="0" fillId="2" borderId="64" xfId="0" applyNumberFormat="1" applyFill="1" applyBorder="1" applyAlignment="1" applyProtection="1">
      <alignment horizontal="right" vertical="top" wrapText="1"/>
      <protection locked="0"/>
    </xf>
    <xf numFmtId="1" fontId="0" fillId="2" borderId="65" xfId="0" applyNumberFormat="1" applyFill="1" applyBorder="1" applyAlignment="1" applyProtection="1">
      <alignment horizontal="right" vertical="top" wrapText="1"/>
      <protection locked="0"/>
    </xf>
    <xf numFmtId="166" fontId="0" fillId="0" borderId="1" xfId="1" applyNumberFormat="1" applyFont="1" applyFill="1" applyBorder="1" applyAlignment="1" applyProtection="1">
      <protection locked="0"/>
    </xf>
    <xf numFmtId="0" fontId="0" fillId="0" borderId="3" xfId="0" applyBorder="1"/>
    <xf numFmtId="0" fontId="0" fillId="0" borderId="2" xfId="0" applyBorder="1"/>
    <xf numFmtId="173" fontId="0" fillId="5" borderId="1" xfId="1" applyNumberFormat="1" applyFont="1" applyFill="1" applyBorder="1" applyAlignment="1" applyProtection="1"/>
    <xf numFmtId="173" fontId="0" fillId="5" borderId="2" xfId="0" applyNumberFormat="1" applyFill="1" applyBorder="1"/>
    <xf numFmtId="173" fontId="12" fillId="5" borderId="1" xfId="1" applyNumberFormat="1" applyFont="1" applyFill="1" applyBorder="1" applyAlignment="1" applyProtection="1"/>
    <xf numFmtId="166" fontId="12" fillId="0" borderId="1" xfId="1" applyNumberFormat="1" applyFont="1" applyFill="1" applyBorder="1" applyAlignment="1" applyProtection="1">
      <alignment horizontal="center"/>
    </xf>
    <xf numFmtId="166" fontId="12" fillId="0" borderId="3" xfId="1" applyNumberFormat="1" applyFont="1" applyFill="1" applyBorder="1" applyAlignment="1" applyProtection="1">
      <alignment horizontal="center"/>
    </xf>
    <xf numFmtId="166" fontId="12" fillId="0" borderId="2" xfId="1" applyNumberFormat="1" applyFont="1" applyFill="1" applyBorder="1" applyAlignment="1" applyProtection="1">
      <alignment horizontal="center"/>
    </xf>
    <xf numFmtId="166" fontId="0" fillId="0" borderId="1" xfId="1" applyNumberFormat="1" applyFont="1" applyFill="1" applyBorder="1" applyAlignment="1" applyProtection="1">
      <alignment horizontal="center"/>
    </xf>
    <xf numFmtId="166" fontId="0" fillId="0" borderId="3" xfId="1" applyNumberFormat="1" applyFont="1" applyFill="1" applyBorder="1" applyAlignment="1" applyProtection="1">
      <alignment horizontal="center"/>
    </xf>
    <xf numFmtId="166" fontId="0" fillId="0" borderId="2" xfId="1" applyNumberFormat="1" applyFont="1" applyFill="1" applyBorder="1" applyAlignment="1" applyProtection="1">
      <alignment horizontal="center"/>
    </xf>
    <xf numFmtId="166" fontId="5" fillId="0" borderId="1" xfId="1" applyNumberFormat="1" applyFont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166" fontId="5" fillId="0" borderId="53" xfId="1" applyNumberFormat="1" applyFont="1" applyBorder="1" applyAlignment="1">
      <alignment horizontal="center"/>
    </xf>
    <xf numFmtId="1" fontId="0" fillId="2" borderId="3" xfId="1" applyNumberFormat="1" applyFont="1" applyFill="1" applyBorder="1" applyAlignment="1" applyProtection="1">
      <alignment horizontal="right" vertical="top" wrapText="1"/>
      <protection locked="0"/>
    </xf>
    <xf numFmtId="1" fontId="0" fillId="2" borderId="53" xfId="1" applyNumberFormat="1" applyFont="1" applyFill="1" applyBorder="1" applyAlignment="1" applyProtection="1">
      <alignment horizontal="right" vertical="top" wrapText="1"/>
      <protection locked="0"/>
    </xf>
    <xf numFmtId="166" fontId="0" fillId="0" borderId="38" xfId="1" applyNumberFormat="1" applyFont="1" applyFill="1" applyBorder="1" applyAlignment="1" applyProtection="1">
      <alignment horizontal="center"/>
    </xf>
    <xf numFmtId="167" fontId="4" fillId="0" borderId="2" xfId="1" applyNumberFormat="1" applyFont="1" applyFill="1" applyBorder="1" applyAlignment="1" applyProtection="1">
      <alignment horizontal="center"/>
    </xf>
    <xf numFmtId="167" fontId="13" fillId="0" borderId="2" xfId="1" applyNumberFormat="1" applyFont="1" applyFill="1" applyBorder="1" applyAlignment="1" applyProtection="1">
      <alignment horizontal="center"/>
    </xf>
    <xf numFmtId="0" fontId="12" fillId="0" borderId="0" xfId="0" applyFont="1" applyAlignment="1">
      <alignment vertical="top" wrapText="1"/>
    </xf>
    <xf numFmtId="166" fontId="0" fillId="0" borderId="31" xfId="1" applyNumberFormat="1" applyFont="1" applyBorder="1" applyAlignment="1">
      <alignment horizontal="center"/>
    </xf>
    <xf numFmtId="166" fontId="36" fillId="0" borderId="22" xfId="1" applyNumberFormat="1" applyFont="1" applyBorder="1" applyAlignment="1">
      <alignment horizontal="center"/>
    </xf>
    <xf numFmtId="166" fontId="36" fillId="0" borderId="38" xfId="1" applyNumberFormat="1" applyFont="1" applyBorder="1" applyAlignment="1">
      <alignment horizontal="center"/>
    </xf>
    <xf numFmtId="166" fontId="36" fillId="0" borderId="26" xfId="1" applyNumberFormat="1" applyFont="1" applyBorder="1" applyAlignment="1">
      <alignment horizontal="center"/>
    </xf>
    <xf numFmtId="166" fontId="36" fillId="0" borderId="24" xfId="1" applyNumberFormat="1" applyFont="1" applyBorder="1" applyAlignment="1">
      <alignment horizontal="center"/>
    </xf>
    <xf numFmtId="166" fontId="20" fillId="0" borderId="22" xfId="1" applyNumberFormat="1" applyFont="1" applyBorder="1" applyAlignment="1">
      <alignment horizontal="center"/>
    </xf>
    <xf numFmtId="166" fontId="20" fillId="0" borderId="38" xfId="1" applyNumberFormat="1" applyFont="1" applyBorder="1" applyAlignment="1">
      <alignment horizontal="center"/>
    </xf>
    <xf numFmtId="166" fontId="20" fillId="0" borderId="42" xfId="1" applyNumberFormat="1" applyFont="1" applyBorder="1" applyAlignment="1">
      <alignment horizontal="center"/>
    </xf>
    <xf numFmtId="166" fontId="9" fillId="0" borderId="59" xfId="1" applyNumberFormat="1" applyFont="1" applyBorder="1" applyAlignment="1">
      <alignment horizontal="center"/>
    </xf>
    <xf numFmtId="166" fontId="9" fillId="0" borderId="48" xfId="1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9" fillId="0" borderId="27" xfId="1" applyNumberFormat="1" applyFont="1" applyBorder="1" applyAlignment="1">
      <alignment horizontal="center"/>
    </xf>
    <xf numFmtId="166" fontId="9" fillId="0" borderId="49" xfId="1" applyNumberFormat="1" applyFont="1" applyBorder="1" applyAlignment="1">
      <alignment horizontal="center"/>
    </xf>
    <xf numFmtId="166" fontId="9" fillId="0" borderId="13" xfId="1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center"/>
    </xf>
    <xf numFmtId="166" fontId="9" fillId="0" borderId="14" xfId="1" applyNumberFormat="1" applyFont="1" applyBorder="1" applyAlignment="1">
      <alignment horizontal="center"/>
    </xf>
    <xf numFmtId="166" fontId="9" fillId="0" borderId="15" xfId="1" applyNumberFormat="1" applyFont="1" applyBorder="1" applyAlignment="1">
      <alignment horizontal="center"/>
    </xf>
    <xf numFmtId="166" fontId="9" fillId="0" borderId="44" xfId="1" applyNumberFormat="1" applyFont="1" applyBorder="1" applyAlignment="1">
      <alignment horizontal="center"/>
    </xf>
    <xf numFmtId="166" fontId="9" fillId="0" borderId="37" xfId="1" applyNumberFormat="1" applyFont="1" applyBorder="1" applyAlignment="1">
      <alignment horizontal="center"/>
    </xf>
    <xf numFmtId="166" fontId="0" fillId="0" borderId="10" xfId="1" applyNumberFormat="1" applyFont="1" applyFill="1" applyBorder="1" applyAlignment="1">
      <alignment horizontal="center"/>
    </xf>
    <xf numFmtId="166" fontId="0" fillId="0" borderId="9" xfId="1" applyNumberFormat="1" applyFont="1" applyFill="1" applyBorder="1" applyAlignment="1">
      <alignment horizontal="center"/>
    </xf>
    <xf numFmtId="166" fontId="0" fillId="0" borderId="11" xfId="1" applyNumberFormat="1" applyFont="1" applyFill="1" applyBorder="1" applyAlignment="1">
      <alignment horizontal="center"/>
    </xf>
    <xf numFmtId="166" fontId="2" fillId="0" borderId="12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8" fillId="0" borderId="30" xfId="1" applyNumberFormat="1" applyFont="1" applyBorder="1" applyAlignment="1">
      <alignment horizontal="center"/>
    </xf>
    <xf numFmtId="166" fontId="8" fillId="0" borderId="31" xfId="1" applyNumberFormat="1" applyFont="1" applyBorder="1" applyAlignment="1">
      <alignment horizontal="center"/>
    </xf>
    <xf numFmtId="166" fontId="8" fillId="0" borderId="32" xfId="1" applyNumberFormat="1" applyFont="1" applyBorder="1" applyAlignment="1">
      <alignment horizontal="center"/>
    </xf>
    <xf numFmtId="0" fontId="0" fillId="0" borderId="15" xfId="1" applyNumberFormat="1" applyFont="1" applyBorder="1" applyAlignment="1">
      <alignment horizontal="center"/>
    </xf>
    <xf numFmtId="0" fontId="0" fillId="0" borderId="44" xfId="1" applyNumberFormat="1" applyFont="1" applyBorder="1" applyAlignment="1">
      <alignment horizontal="center"/>
    </xf>
    <xf numFmtId="166" fontId="0" fillId="0" borderId="16" xfId="1" applyNumberFormat="1" applyFont="1" applyBorder="1" applyAlignment="1">
      <alignment horizontal="center"/>
    </xf>
    <xf numFmtId="166" fontId="0" fillId="0" borderId="44" xfId="1" applyNumberFormat="1" applyFont="1" applyBorder="1" applyAlignment="1">
      <alignment horizontal="center"/>
    </xf>
    <xf numFmtId="166" fontId="0" fillId="0" borderId="37" xfId="1" applyNumberFormat="1" applyFont="1" applyBorder="1" applyAlignment="1">
      <alignment horizontal="center"/>
    </xf>
    <xf numFmtId="166" fontId="37" fillId="0" borderId="38" xfId="1" applyNumberFormat="1" applyFont="1" applyBorder="1" applyAlignment="1">
      <alignment horizontal="center"/>
    </xf>
    <xf numFmtId="166" fontId="21" fillId="0" borderId="22" xfId="1" applyNumberFormat="1" applyFont="1" applyBorder="1" applyAlignment="1">
      <alignment horizontal="center"/>
    </xf>
    <xf numFmtId="166" fontId="21" fillId="0" borderId="38" xfId="1" applyNumberFormat="1" applyFont="1" applyBorder="1" applyAlignment="1">
      <alignment horizontal="center"/>
    </xf>
    <xf numFmtId="166" fontId="21" fillId="0" borderId="42" xfId="1" applyNumberFormat="1" applyFont="1" applyBorder="1" applyAlignment="1">
      <alignment horizontal="center"/>
    </xf>
    <xf numFmtId="166" fontId="37" fillId="0" borderId="22" xfId="1" applyNumberFormat="1" applyFont="1" applyBorder="1" applyAlignment="1">
      <alignment horizontal="center"/>
    </xf>
    <xf numFmtId="166" fontId="37" fillId="0" borderId="26" xfId="1" applyNumberFormat="1" applyFont="1" applyBorder="1" applyAlignment="1">
      <alignment horizontal="center"/>
    </xf>
    <xf numFmtId="166" fontId="12" fillId="0" borderId="31" xfId="1" applyNumberFormat="1" applyFont="1" applyBorder="1" applyAlignment="1">
      <alignment horizontal="center"/>
    </xf>
    <xf numFmtId="166" fontId="35" fillId="0" borderId="13" xfId="1" applyNumberFormat="1" applyFont="1" applyBorder="1" applyAlignment="1">
      <alignment horizontal="center"/>
    </xf>
    <xf numFmtId="166" fontId="35" fillId="0" borderId="0" xfId="1" applyNumberFormat="1" applyFont="1" applyBorder="1" applyAlignment="1">
      <alignment horizontal="center"/>
    </xf>
    <xf numFmtId="166" fontId="35" fillId="0" borderId="14" xfId="1" applyNumberFormat="1" applyFont="1" applyBorder="1" applyAlignment="1">
      <alignment horizontal="center"/>
    </xf>
    <xf numFmtId="166" fontId="35" fillId="0" borderId="48" xfId="1" applyNumberFormat="1" applyFont="1" applyBorder="1" applyAlignment="1">
      <alignment horizontal="center"/>
    </xf>
    <xf numFmtId="166" fontId="35" fillId="0" borderId="27" xfId="1" applyNumberFormat="1" applyFont="1" applyBorder="1" applyAlignment="1">
      <alignment horizontal="center"/>
    </xf>
    <xf numFmtId="166" fontId="35" fillId="0" borderId="49" xfId="1" applyNumberFormat="1" applyFont="1" applyBorder="1" applyAlignment="1">
      <alignment horizontal="center"/>
    </xf>
    <xf numFmtId="166" fontId="35" fillId="0" borderId="15" xfId="1" applyNumberFormat="1" applyFont="1" applyBorder="1" applyAlignment="1">
      <alignment horizontal="center"/>
    </xf>
    <xf numFmtId="166" fontId="35" fillId="0" borderId="44" xfId="1" applyNumberFormat="1" applyFont="1" applyBorder="1" applyAlignment="1">
      <alignment horizontal="center"/>
    </xf>
    <xf numFmtId="166" fontId="35" fillId="0" borderId="37" xfId="1" applyNumberFormat="1" applyFont="1" applyBorder="1" applyAlignment="1">
      <alignment horizontal="center"/>
    </xf>
    <xf numFmtId="166" fontId="0" fillId="2" borderId="27" xfId="1" applyNumberFormat="1" applyFont="1" applyFill="1" applyBorder="1" applyAlignment="1" applyProtection="1">
      <alignment vertical="top" wrapText="1"/>
      <protection locked="0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171" fontId="4" fillId="0" borderId="1" xfId="1" applyNumberFormat="1" applyFont="1" applyFill="1" applyBorder="1" applyAlignment="1" applyProtection="1">
      <alignment horizontal="center"/>
    </xf>
    <xf numFmtId="166" fontId="0" fillId="5" borderId="27" xfId="1" applyNumberFormat="1" applyFont="1" applyFill="1" applyBorder="1" applyAlignment="1" applyProtection="1">
      <alignment vertical="top" wrapText="1"/>
      <protection locked="0"/>
    </xf>
    <xf numFmtId="166" fontId="0" fillId="5" borderId="1" xfId="1" applyNumberFormat="1" applyFont="1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166" fontId="0" fillId="0" borderId="0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15" fillId="10" borderId="30" xfId="0" applyFont="1" applyFill="1" applyBorder="1" applyAlignment="1">
      <alignment vertical="top" wrapText="1"/>
    </xf>
    <xf numFmtId="0" fontId="15" fillId="10" borderId="31" xfId="0" applyFont="1" applyFill="1" applyBorder="1" applyAlignment="1">
      <alignment vertical="top" wrapText="1"/>
    </xf>
    <xf numFmtId="0" fontId="15" fillId="10" borderId="32" xfId="0" applyFont="1" applyFill="1" applyBorder="1" applyAlignment="1">
      <alignment vertical="top" wrapText="1"/>
    </xf>
    <xf numFmtId="166" fontId="0" fillId="2" borderId="1" xfId="1" applyNumberFormat="1" applyFont="1" applyFill="1" applyBorder="1" applyAlignment="1" applyProtection="1">
      <protection locked="0"/>
    </xf>
    <xf numFmtId="0" fontId="20" fillId="0" borderId="15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5" fillId="0" borderId="27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2" fillId="5" borderId="4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9" fillId="0" borderId="8" xfId="0" applyFont="1" applyBorder="1"/>
    <xf numFmtId="0" fontId="51" fillId="0" borderId="9" xfId="0" applyFont="1" applyBorder="1"/>
    <xf numFmtId="0" fontId="51" fillId="0" borderId="11" xfId="0" applyFont="1" applyBorder="1"/>
    <xf numFmtId="0" fontId="7" fillId="0" borderId="30" xfId="0" applyFont="1" applyBorder="1"/>
    <xf numFmtId="0" fontId="17" fillId="0" borderId="31" xfId="0" applyFont="1" applyBorder="1"/>
    <xf numFmtId="0" fontId="17" fillId="0" borderId="32" xfId="0" applyFont="1" applyBorder="1"/>
    <xf numFmtId="169" fontId="51" fillId="0" borderId="73" xfId="1" applyNumberFormat="1" applyFont="1" applyBorder="1" applyAlignment="1"/>
    <xf numFmtId="169" fontId="14" fillId="0" borderId="55" xfId="1" applyNumberFormat="1" applyFont="1" applyBorder="1" applyAlignment="1"/>
    <xf numFmtId="169" fontId="17" fillId="0" borderId="71" xfId="1" applyNumberFormat="1" applyFont="1" applyBorder="1" applyAlignment="1"/>
    <xf numFmtId="169" fontId="0" fillId="0" borderId="18" xfId="1" applyNumberFormat="1" applyFont="1" applyBorder="1" applyAlignment="1"/>
    <xf numFmtId="169" fontId="17" fillId="0" borderId="50" xfId="1" applyNumberFormat="1" applyFont="1" applyBorder="1" applyAlignment="1"/>
    <xf numFmtId="169" fontId="0" fillId="0" borderId="47" xfId="1" applyNumberFormat="1" applyFont="1" applyBorder="1" applyAlignment="1"/>
    <xf numFmtId="169" fontId="51" fillId="0" borderId="77" xfId="1" applyNumberFormat="1" applyFont="1" applyBorder="1" applyAlignment="1"/>
    <xf numFmtId="169" fontId="14" fillId="0" borderId="28" xfId="1" applyNumberFormat="1" applyFont="1" applyBorder="1" applyAlignment="1"/>
    <xf numFmtId="0" fontId="51" fillId="0" borderId="73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9" fillId="0" borderId="30" xfId="0" applyFont="1" applyBorder="1"/>
    <xf numFmtId="0" fontId="51" fillId="0" borderId="31" xfId="0" applyFont="1" applyBorder="1"/>
    <xf numFmtId="0" fontId="51" fillId="0" borderId="32" xfId="0" applyFont="1" applyBorder="1"/>
    <xf numFmtId="0" fontId="7" fillId="0" borderId="15" xfId="0" applyFont="1" applyBorder="1"/>
    <xf numFmtId="0" fontId="17" fillId="0" borderId="44" xfId="0" applyFont="1" applyBorder="1"/>
    <xf numFmtId="0" fontId="17" fillId="0" borderId="37" xfId="0" applyFont="1" applyBorder="1"/>
    <xf numFmtId="0" fontId="7" fillId="0" borderId="45" xfId="0" applyFont="1" applyBorder="1"/>
    <xf numFmtId="0" fontId="17" fillId="0" borderId="3" xfId="0" applyFont="1" applyBorder="1"/>
    <xf numFmtId="0" fontId="17" fillId="0" borderId="53" xfId="0" applyFont="1" applyBorder="1"/>
    <xf numFmtId="0" fontId="8" fillId="0" borderId="0" xfId="0" applyFont="1"/>
    <xf numFmtId="0" fontId="18" fillId="0" borderId="0" xfId="0" applyFont="1"/>
    <xf numFmtId="0" fontId="0" fillId="2" borderId="4" xfId="0" applyFill="1" applyBorder="1" applyAlignment="1" applyProtection="1">
      <alignment vertical="top" wrapText="1"/>
      <protection locked="0"/>
    </xf>
    <xf numFmtId="0" fontId="2" fillId="5" borderId="4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0" fillId="5" borderId="5" xfId="0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0" fillId="5" borderId="12" xfId="0" applyFill="1" applyBorder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14" xfId="0" applyFill="1" applyBorder="1" applyAlignment="1">
      <alignment vertical="top" wrapText="1"/>
    </xf>
    <xf numFmtId="0" fontId="0" fillId="5" borderId="8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0" fillId="5" borderId="11" xfId="0" applyFill="1" applyBorder="1" applyAlignment="1">
      <alignment vertical="top" wrapText="1"/>
    </xf>
    <xf numFmtId="166" fontId="22" fillId="0" borderId="30" xfId="1" applyNumberFormat="1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5" borderId="4" xfId="0" applyFill="1" applyBorder="1" applyAlignment="1">
      <alignment vertical="top" wrapText="1"/>
    </xf>
    <xf numFmtId="0" fontId="3" fillId="0" borderId="44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2" fillId="0" borderId="6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60" xfId="0" applyBorder="1" applyAlignment="1">
      <alignment vertical="top" wrapText="1"/>
    </xf>
    <xf numFmtId="166" fontId="3" fillId="5" borderId="4" xfId="1" applyNumberFormat="1" applyFont="1" applyFill="1" applyBorder="1" applyAlignment="1" applyProtection="1">
      <alignment vertical="top" wrapText="1"/>
      <protection locked="0"/>
    </xf>
    <xf numFmtId="174" fontId="46" fillId="5" borderId="45" xfId="0" applyNumberFormat="1" applyFont="1" applyFill="1" applyBorder="1" applyAlignment="1">
      <alignment horizontal="left" vertical="top" wrapText="1"/>
    </xf>
    <xf numFmtId="0" fontId="5" fillId="5" borderId="53" xfId="0" applyFont="1" applyFill="1" applyBorder="1" applyAlignment="1">
      <alignment vertical="top" wrapText="1"/>
    </xf>
    <xf numFmtId="0" fontId="46" fillId="0" borderId="4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74" fontId="46" fillId="0" borderId="45" xfId="0" applyNumberFormat="1" applyFont="1" applyBorder="1" applyAlignment="1">
      <alignment horizontal="left" vertical="top" wrapText="1"/>
    </xf>
    <xf numFmtId="0" fontId="5" fillId="0" borderId="53" xfId="0" applyFont="1" applyBorder="1" applyAlignment="1">
      <alignment vertical="top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4" fontId="46" fillId="5" borderId="63" xfId="0" applyNumberFormat="1" applyFont="1" applyFill="1" applyBorder="1" applyAlignment="1">
      <alignment horizontal="left" vertical="top" wrapText="1"/>
    </xf>
    <xf numFmtId="0" fontId="5" fillId="5" borderId="65" xfId="0" applyFont="1" applyFill="1" applyBorder="1" applyAlignment="1">
      <alignment vertical="top" wrapText="1"/>
    </xf>
    <xf numFmtId="0" fontId="46" fillId="0" borderId="1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5" borderId="4" xfId="0" applyFont="1" applyFill="1" applyBorder="1" applyAlignment="1">
      <alignment vertical="top" wrapText="1"/>
    </xf>
    <xf numFmtId="174" fontId="46" fillId="0" borderId="63" xfId="0" applyNumberFormat="1" applyFont="1" applyBorder="1" applyAlignment="1">
      <alignment horizontal="left" vertical="top" wrapText="1"/>
    </xf>
    <xf numFmtId="0" fontId="5" fillId="0" borderId="65" xfId="0" applyFont="1" applyBorder="1" applyAlignment="1">
      <alignment vertical="top" wrapText="1"/>
    </xf>
    <xf numFmtId="0" fontId="5" fillId="0" borderId="37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169" fontId="4" fillId="0" borderId="68" xfId="1" applyNumberFormat="1" applyFont="1" applyBorder="1" applyAlignment="1">
      <alignment horizontal="right"/>
    </xf>
    <xf numFmtId="0" fontId="0" fillId="0" borderId="64" xfId="0" applyBorder="1" applyAlignment="1">
      <alignment horizontal="right"/>
    </xf>
    <xf numFmtId="0" fontId="4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76" xfId="0" applyBorder="1" applyAlignment="1">
      <alignment vertical="top" wrapText="1"/>
    </xf>
    <xf numFmtId="174" fontId="4" fillId="0" borderId="24" xfId="0" applyNumberFormat="1" applyFont="1" applyBorder="1" applyAlignment="1">
      <alignment horizontal="left" vertical="top" wrapText="1"/>
    </xf>
    <xf numFmtId="174" fontId="4" fillId="0" borderId="45" xfId="0" applyNumberFormat="1" applyFont="1" applyBorder="1" applyAlignment="1">
      <alignment horizontal="left" vertical="top" wrapText="1"/>
    </xf>
    <xf numFmtId="0" fontId="46" fillId="0" borderId="45" xfId="0" applyFont="1" applyBorder="1" applyAlignment="1">
      <alignment horizontal="right" vertical="top" wrapText="1"/>
    </xf>
    <xf numFmtId="0" fontId="4" fillId="0" borderId="45" xfId="0" applyFont="1" applyBorder="1" applyAlignment="1">
      <alignment vertical="top" wrapText="1"/>
    </xf>
    <xf numFmtId="0" fontId="4" fillId="0" borderId="5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174" fontId="46" fillId="0" borderId="15" xfId="0" applyNumberFormat="1" applyFont="1" applyBorder="1" applyAlignment="1">
      <alignment horizontal="left" vertical="top" wrapText="1"/>
    </xf>
    <xf numFmtId="0" fontId="5" fillId="0" borderId="37" xfId="0" applyFont="1" applyBorder="1" applyAlignment="1">
      <alignment vertical="top" wrapText="1"/>
    </xf>
    <xf numFmtId="0" fontId="46" fillId="0" borderId="4" xfId="0" applyFont="1" applyBorder="1" applyAlignment="1">
      <alignment vertical="top" wrapText="1"/>
    </xf>
    <xf numFmtId="0" fontId="46" fillId="0" borderId="6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6" fillId="0" borderId="40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6" fillId="0" borderId="39" xfId="0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46" fillId="0" borderId="78" xfId="0" applyFont="1" applyBorder="1" applyAlignment="1">
      <alignment vertical="top" wrapText="1"/>
    </xf>
    <xf numFmtId="0" fontId="46" fillId="0" borderId="16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6" fillId="0" borderId="35" xfId="0" applyFont="1" applyBorder="1" applyAlignment="1">
      <alignment vertical="top" wrapText="1"/>
    </xf>
    <xf numFmtId="0" fontId="0" fillId="0" borderId="29" xfId="0" applyBorder="1"/>
    <xf numFmtId="0" fontId="8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166" fontId="46" fillId="0" borderId="8" xfId="0" applyNumberFormat="1" applyFont="1" applyBorder="1" applyAlignment="1">
      <alignment horizontal="right" vertical="center" wrapText="1"/>
    </xf>
    <xf numFmtId="166" fontId="0" fillId="0" borderId="9" xfId="0" applyNumberFormat="1" applyBorder="1" applyAlignment="1">
      <alignment horizontal="right" vertical="center" wrapText="1"/>
    </xf>
    <xf numFmtId="0" fontId="46" fillId="0" borderId="15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6" fillId="0" borderId="5" xfId="0" applyFont="1" applyBorder="1" applyAlignment="1">
      <alignment vertical="top" wrapText="1"/>
    </xf>
    <xf numFmtId="174" fontId="46" fillId="5" borderId="15" xfId="0" applyNumberFormat="1" applyFont="1" applyFill="1" applyBorder="1" applyAlignment="1">
      <alignment horizontal="left" vertical="top" wrapText="1"/>
    </xf>
    <xf numFmtId="0" fontId="5" fillId="5" borderId="37" xfId="0" applyFont="1" applyFill="1" applyBorder="1" applyAlignment="1">
      <alignment vertical="top" wrapText="1"/>
    </xf>
    <xf numFmtId="166" fontId="4" fillId="5" borderId="4" xfId="1" applyNumberFormat="1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8" fillId="0" borderId="63" xfId="0" applyFont="1" applyBorder="1" applyAlignment="1">
      <alignment vertical="top" wrapText="1"/>
    </xf>
    <xf numFmtId="0" fontId="14" fillId="0" borderId="64" xfId="0" applyFont="1" applyBorder="1" applyAlignment="1">
      <alignment vertical="top" wrapText="1"/>
    </xf>
    <xf numFmtId="0" fontId="14" fillId="0" borderId="74" xfId="0" applyFont="1" applyBorder="1" applyAlignment="1">
      <alignment vertical="top" wrapText="1"/>
    </xf>
    <xf numFmtId="0" fontId="2" fillId="5" borderId="5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12" xfId="0" applyFont="1" applyFill="1" applyBorder="1" applyAlignment="1">
      <alignment vertical="top" wrapText="1"/>
    </xf>
    <xf numFmtId="0" fontId="2" fillId="5" borderId="0" xfId="0" applyFont="1" applyFill="1" applyAlignment="1">
      <alignment vertical="top" wrapText="1"/>
    </xf>
    <xf numFmtId="0" fontId="2" fillId="5" borderId="14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11" xfId="0" applyFont="1" applyFill="1" applyBorder="1" applyAlignment="1">
      <alignment vertical="top" wrapText="1"/>
    </xf>
    <xf numFmtId="166" fontId="4" fillId="5" borderId="4" xfId="1" applyNumberFormat="1" applyFont="1" applyFill="1" applyBorder="1" applyAlignment="1" applyProtection="1">
      <alignment vertical="top" wrapText="1"/>
      <protection locked="0"/>
    </xf>
    <xf numFmtId="0" fontId="4" fillId="2" borderId="45" xfId="0" applyFont="1" applyFill="1" applyBorder="1" applyAlignment="1" applyProtection="1">
      <alignment vertical="top" wrapText="1"/>
      <protection locked="0"/>
    </xf>
    <xf numFmtId="0" fontId="4" fillId="2" borderId="63" xfId="0" applyFont="1" applyFill="1" applyBorder="1" applyAlignment="1" applyProtection="1">
      <alignment vertical="top" wrapText="1"/>
      <protection locked="0"/>
    </xf>
    <xf numFmtId="0" fontId="0" fillId="0" borderId="65" xfId="0" applyBorder="1" applyAlignment="1">
      <alignment vertical="top" wrapText="1"/>
    </xf>
    <xf numFmtId="166" fontId="4" fillId="2" borderId="45" xfId="1" applyNumberFormat="1" applyFont="1" applyFill="1" applyBorder="1" applyAlignment="1" applyProtection="1">
      <protection locked="0"/>
    </xf>
    <xf numFmtId="0" fontId="0" fillId="0" borderId="53" xfId="0" applyBorder="1"/>
    <xf numFmtId="0" fontId="4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4" fillId="0" borderId="15" xfId="0" applyFont="1" applyBorder="1" applyAlignment="1" applyProtection="1">
      <alignment vertical="top" wrapText="1"/>
      <protection locked="0"/>
    </xf>
    <xf numFmtId="166" fontId="4" fillId="2" borderId="63" xfId="1" applyNumberFormat="1" applyFont="1" applyFill="1" applyBorder="1" applyAlignment="1" applyProtection="1">
      <protection locked="0"/>
    </xf>
    <xf numFmtId="0" fontId="0" fillId="0" borderId="65" xfId="0" applyBorder="1"/>
    <xf numFmtId="0" fontId="4" fillId="5" borderId="5" xfId="0" applyFont="1" applyFill="1" applyBorder="1" applyAlignment="1">
      <alignment vertical="top" wrapText="1"/>
    </xf>
    <xf numFmtId="0" fontId="32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66" fontId="4" fillId="0" borderId="30" xfId="1" applyNumberFormat="1" applyFont="1" applyFill="1" applyBorder="1" applyAlignment="1" applyProtection="1">
      <alignment vertical="top" wrapText="1"/>
      <protection locked="0"/>
    </xf>
    <xf numFmtId="0" fontId="0" fillId="0" borderId="32" xfId="0" applyBorder="1"/>
    <xf numFmtId="166" fontId="4" fillId="2" borderId="15" xfId="1" applyNumberFormat="1" applyFont="1" applyFill="1" applyBorder="1" applyAlignment="1" applyProtection="1">
      <protection locked="0"/>
    </xf>
    <xf numFmtId="0" fontId="0" fillId="0" borderId="37" xfId="0" applyBorder="1"/>
    <xf numFmtId="0" fontId="4" fillId="0" borderId="60" xfId="0" applyFont="1" applyBorder="1" applyAlignment="1">
      <alignment horizontal="center"/>
    </xf>
    <xf numFmtId="0" fontId="0" fillId="0" borderId="30" xfId="0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166" fontId="46" fillId="0" borderId="75" xfId="1" applyNumberFormat="1" applyFont="1" applyFill="1" applyBorder="1" applyAlignment="1" applyProtection="1">
      <alignment wrapText="1"/>
      <protection locked="0"/>
    </xf>
    <xf numFmtId="166" fontId="0" fillId="0" borderId="34" xfId="0" applyNumberFormat="1" applyBorder="1" applyAlignment="1">
      <alignment wrapText="1"/>
    </xf>
    <xf numFmtId="0" fontId="14" fillId="0" borderId="30" xfId="0" applyFont="1" applyBorder="1"/>
    <xf numFmtId="0" fontId="0" fillId="0" borderId="31" xfId="0" applyBorder="1"/>
    <xf numFmtId="0" fontId="0" fillId="0" borderId="76" xfId="0" applyBorder="1"/>
    <xf numFmtId="0" fontId="0" fillId="0" borderId="79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166" fontId="46" fillId="2" borderId="79" xfId="1" applyNumberFormat="1" applyFont="1" applyFill="1" applyBorder="1" applyAlignment="1" applyProtection="1">
      <alignment vertical="top" wrapText="1"/>
      <protection locked="0"/>
    </xf>
    <xf numFmtId="0" fontId="0" fillId="0" borderId="72" xfId="0" applyBorder="1" applyAlignment="1">
      <alignment vertical="top" wrapText="1"/>
    </xf>
    <xf numFmtId="166" fontId="46" fillId="2" borderId="23" xfId="1" applyNumberFormat="1" applyFont="1" applyFill="1" applyBorder="1" applyAlignment="1" applyProtection="1">
      <alignment vertical="top" wrapText="1"/>
      <protection locked="0"/>
    </xf>
    <xf numFmtId="0" fontId="0" fillId="0" borderId="25" xfId="0" applyBorder="1" applyAlignment="1">
      <alignment vertical="top" wrapText="1"/>
    </xf>
    <xf numFmtId="3" fontId="46" fillId="2" borderId="23" xfId="1" applyNumberFormat="1" applyFont="1" applyFill="1" applyBorder="1" applyAlignment="1" applyProtection="1">
      <alignment wrapText="1"/>
      <protection locked="0"/>
    </xf>
    <xf numFmtId="0" fontId="0" fillId="0" borderId="25" xfId="0" applyBorder="1" applyAlignment="1">
      <alignment wrapText="1"/>
    </xf>
    <xf numFmtId="0" fontId="0" fillId="5" borderId="4" xfId="0" applyFill="1" applyBorder="1" applyAlignment="1" applyProtection="1">
      <alignment vertical="top" wrapText="1"/>
      <protection locked="0"/>
    </xf>
    <xf numFmtId="0" fontId="0" fillId="0" borderId="30" xfId="0" applyBorder="1" applyAlignment="1">
      <alignment horizontal="center" vertical="center" wrapText="1"/>
    </xf>
    <xf numFmtId="166" fontId="46" fillId="2" borderId="15" xfId="1" applyNumberFormat="1" applyFont="1" applyFill="1" applyBorder="1" applyAlignment="1" applyProtection="1">
      <alignment vertical="top" wrapText="1"/>
      <protection locked="0"/>
    </xf>
    <xf numFmtId="166" fontId="46" fillId="2" borderId="63" xfId="1" applyNumberFormat="1" applyFont="1" applyFill="1" applyBorder="1" applyAlignment="1" applyProtection="1">
      <alignment vertical="top" wrapText="1"/>
      <protection locked="0"/>
    </xf>
    <xf numFmtId="0" fontId="0" fillId="0" borderId="24" xfId="0" applyBorder="1"/>
    <xf numFmtId="0" fontId="0" fillId="0" borderId="38" xfId="0" applyBorder="1"/>
    <xf numFmtId="0" fontId="0" fillId="0" borderId="82" xfId="0" applyBorder="1" applyAlignment="1">
      <alignment vertical="top" wrapText="1"/>
    </xf>
    <xf numFmtId="0" fontId="0" fillId="0" borderId="83" xfId="0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5669</xdr:colOff>
      <xdr:row>19</xdr:row>
      <xdr:rowOff>147411</xdr:rowOff>
    </xdr:from>
    <xdr:to>
      <xdr:col>4</xdr:col>
      <xdr:colOff>113393</xdr:colOff>
      <xdr:row>20</xdr:row>
      <xdr:rowOff>147410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flipV="1">
          <a:off x="1678214" y="3288393"/>
          <a:ext cx="328840" cy="15308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209095</xdr:colOff>
      <xdr:row>19</xdr:row>
      <xdr:rowOff>147411</xdr:rowOff>
    </xdr:from>
    <xdr:to>
      <xdr:col>5</xdr:col>
      <xdr:colOff>107723</xdr:colOff>
      <xdr:row>20</xdr:row>
      <xdr:rowOff>146729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2102756" y="3288393"/>
          <a:ext cx="119744" cy="15239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4"/>
  <sheetViews>
    <sheetView showGridLines="0" zoomScaleNormal="100" workbookViewId="0">
      <selection activeCell="M10" sqref="M10"/>
    </sheetView>
  </sheetViews>
  <sheetFormatPr baseColWidth="10" defaultColWidth="11.42578125" defaultRowHeight="15" x14ac:dyDescent="0.25"/>
  <cols>
    <col min="1" max="1" width="4.5703125" customWidth="1"/>
    <col min="4" max="4" width="13.140625" customWidth="1"/>
    <col min="7" max="7" width="19.85546875" customWidth="1"/>
    <col min="8" max="8" width="17.85546875" customWidth="1"/>
    <col min="9" max="9" width="18.7109375" customWidth="1"/>
  </cols>
  <sheetData>
    <row r="1" spans="2:9" ht="15.75" thickBot="1" x14ac:dyDescent="0.3">
      <c r="B1" t="s">
        <v>614</v>
      </c>
    </row>
    <row r="2" spans="2:9" ht="19.5" thickBot="1" x14ac:dyDescent="0.35">
      <c r="B2" s="83" t="s">
        <v>180</v>
      </c>
      <c r="C2" s="190"/>
      <c r="D2" s="190"/>
      <c r="E2" s="190"/>
      <c r="F2" s="190"/>
      <c r="G2" s="190"/>
      <c r="H2" s="190"/>
      <c r="I2" s="191"/>
    </row>
    <row r="3" spans="2:9" ht="18.75" x14ac:dyDescent="0.3">
      <c r="B3" s="1084"/>
    </row>
    <row r="4" spans="2:9" ht="15.75" x14ac:dyDescent="0.25">
      <c r="B4" s="287" t="s">
        <v>181</v>
      </c>
    </row>
    <row r="5" spans="2:9" x14ac:dyDescent="0.25">
      <c r="B5" s="209" t="s">
        <v>27</v>
      </c>
      <c r="C5" s="192"/>
      <c r="D5" s="209" t="s">
        <v>36</v>
      </c>
      <c r="E5" s="193"/>
      <c r="F5" s="1209"/>
      <c r="G5" s="1210"/>
      <c r="H5" s="210" t="s">
        <v>28</v>
      </c>
      <c r="I5" s="194"/>
    </row>
    <row r="6" spans="2:9" x14ac:dyDescent="0.25">
      <c r="B6" t="s">
        <v>31</v>
      </c>
      <c r="D6" s="194" t="s">
        <v>522</v>
      </c>
      <c r="F6" s="81"/>
      <c r="H6" s="210" t="s">
        <v>179</v>
      </c>
      <c r="I6" s="194"/>
    </row>
    <row r="7" spans="2:9" x14ac:dyDescent="0.25">
      <c r="D7" s="1086"/>
      <c r="F7" s="81"/>
      <c r="H7" s="1085"/>
      <c r="I7" s="1086"/>
    </row>
    <row r="8" spans="2:9" ht="16.5" thickBot="1" x14ac:dyDescent="0.3">
      <c r="B8" s="286" t="s">
        <v>182</v>
      </c>
    </row>
    <row r="9" spans="2:9" ht="15.75" thickBot="1" x14ac:dyDescent="0.3">
      <c r="B9" s="195" t="s">
        <v>186</v>
      </c>
      <c r="C9" s="196"/>
      <c r="D9" s="197" t="s">
        <v>29</v>
      </c>
      <c r="E9" s="197" t="s">
        <v>185</v>
      </c>
      <c r="F9" s="197" t="s">
        <v>30</v>
      </c>
      <c r="G9" s="196"/>
      <c r="H9" s="196"/>
      <c r="I9" s="198"/>
    </row>
    <row r="10" spans="2:9" x14ac:dyDescent="0.25">
      <c r="B10" s="1211"/>
      <c r="C10" s="1212"/>
      <c r="D10" s="199"/>
      <c r="E10" s="82"/>
      <c r="F10" s="1215"/>
      <c r="G10" s="1216"/>
      <c r="H10" s="1216"/>
      <c r="I10" s="1217"/>
    </row>
    <row r="11" spans="2:9" x14ac:dyDescent="0.25">
      <c r="B11" s="1207"/>
      <c r="C11" s="1208"/>
      <c r="D11" s="199"/>
      <c r="E11" s="199"/>
      <c r="F11" s="1218"/>
      <c r="G11" s="1219"/>
      <c r="H11" s="1219"/>
      <c r="I11" s="1220"/>
    </row>
    <row r="12" spans="2:9" x14ac:dyDescent="0.25">
      <c r="B12" s="1207"/>
      <c r="C12" s="1208"/>
      <c r="D12" s="199"/>
      <c r="E12" s="199"/>
      <c r="F12" s="1218"/>
      <c r="G12" s="1219"/>
      <c r="H12" s="1219"/>
      <c r="I12" s="1220"/>
    </row>
    <row r="13" spans="2:9" x14ac:dyDescent="0.25">
      <c r="B13" s="1207"/>
      <c r="C13" s="1208"/>
      <c r="D13" s="199"/>
      <c r="E13" s="199"/>
      <c r="F13" s="1218"/>
      <c r="G13" s="1219"/>
      <c r="H13" s="1219"/>
      <c r="I13" s="1220"/>
    </row>
    <row r="14" spans="2:9" x14ac:dyDescent="0.25">
      <c r="B14" s="1207"/>
      <c r="C14" s="1208"/>
      <c r="D14" s="199"/>
      <c r="E14" s="199"/>
      <c r="F14" s="1218"/>
      <c r="G14" s="1219"/>
      <c r="H14" s="1219"/>
      <c r="I14" s="1220"/>
    </row>
    <row r="15" spans="2:9" x14ac:dyDescent="0.25">
      <c r="B15" s="1207"/>
      <c r="C15" s="1208"/>
      <c r="D15" s="199"/>
      <c r="E15" s="199"/>
      <c r="F15" s="1218"/>
      <c r="G15" s="1219"/>
      <c r="H15" s="1219"/>
      <c r="I15" s="1220"/>
    </row>
    <row r="16" spans="2:9" x14ac:dyDescent="0.25">
      <c r="B16" s="1207"/>
      <c r="C16" s="1208"/>
      <c r="D16" s="199"/>
      <c r="E16" s="199"/>
      <c r="F16" s="1218"/>
      <c r="G16" s="1219"/>
      <c r="H16" s="1219"/>
      <c r="I16" s="1220"/>
    </row>
    <row r="17" spans="2:9" x14ac:dyDescent="0.25">
      <c r="B17" s="1207"/>
      <c r="C17" s="1208"/>
      <c r="D17" s="199"/>
      <c r="E17" s="199"/>
      <c r="F17" s="1218"/>
      <c r="G17" s="1219"/>
      <c r="H17" s="1219"/>
      <c r="I17" s="1220"/>
    </row>
    <row r="18" spans="2:9" x14ac:dyDescent="0.25">
      <c r="B18" s="1207"/>
      <c r="C18" s="1208"/>
      <c r="D18" s="199"/>
      <c r="E18" s="199"/>
      <c r="F18" s="1218"/>
      <c r="G18" s="1219"/>
      <c r="H18" s="1219"/>
      <c r="I18" s="1220"/>
    </row>
    <row r="19" spans="2:9" x14ac:dyDescent="0.25">
      <c r="B19" s="1207"/>
      <c r="C19" s="1208"/>
      <c r="D19" s="199"/>
      <c r="E19" s="199"/>
      <c r="F19" s="1218"/>
      <c r="G19" s="1219"/>
      <c r="H19" s="1219"/>
      <c r="I19" s="1220"/>
    </row>
    <row r="20" spans="2:9" x14ac:dyDescent="0.25">
      <c r="B20" s="1207"/>
      <c r="C20" s="1208"/>
      <c r="D20" s="199"/>
      <c r="E20" s="199"/>
      <c r="F20" s="1218"/>
      <c r="G20" s="1219"/>
      <c r="H20" s="1219"/>
      <c r="I20" s="1220"/>
    </row>
    <row r="21" spans="2:9" ht="15.75" thickBot="1" x14ac:dyDescent="0.3">
      <c r="B21" s="1213"/>
      <c r="C21" s="1214"/>
      <c r="D21" s="200"/>
      <c r="E21" s="200"/>
      <c r="F21" s="1221"/>
      <c r="G21" s="1222"/>
      <c r="H21" s="1222"/>
      <c r="I21" s="1223"/>
    </row>
    <row r="22" spans="2:9" ht="16.5" thickBot="1" x14ac:dyDescent="0.3">
      <c r="B22" s="286" t="s">
        <v>183</v>
      </c>
    </row>
    <row r="23" spans="2:9" ht="15.75" thickBot="1" x14ac:dyDescent="0.3">
      <c r="B23" s="195" t="s">
        <v>34</v>
      </c>
      <c r="C23" s="196"/>
      <c r="D23" s="197" t="s">
        <v>35</v>
      </c>
      <c r="E23" s="197" t="s">
        <v>185</v>
      </c>
      <c r="F23" s="197" t="s">
        <v>30</v>
      </c>
      <c r="G23" s="196"/>
      <c r="H23" s="196"/>
      <c r="I23" s="198"/>
    </row>
    <row r="24" spans="2:9" x14ac:dyDescent="0.25">
      <c r="B24" s="1211"/>
      <c r="C24" s="1212"/>
      <c r="D24" s="199"/>
      <c r="E24" s="199"/>
      <c r="F24" s="1215"/>
      <c r="G24" s="1216"/>
      <c r="H24" s="1216"/>
      <c r="I24" s="1217"/>
    </row>
    <row r="25" spans="2:9" x14ac:dyDescent="0.25">
      <c r="B25" s="1207"/>
      <c r="C25" s="1208"/>
      <c r="D25" s="199"/>
      <c r="E25" s="199"/>
      <c r="F25" s="1218"/>
      <c r="G25" s="1219"/>
      <c r="H25" s="1219"/>
      <c r="I25" s="1220"/>
    </row>
    <row r="26" spans="2:9" x14ac:dyDescent="0.25">
      <c r="B26" s="1207"/>
      <c r="C26" s="1208"/>
      <c r="D26" s="199"/>
      <c r="E26" s="199"/>
      <c r="F26" s="1218"/>
      <c r="G26" s="1219"/>
      <c r="H26" s="1219"/>
      <c r="I26" s="1220"/>
    </row>
    <row r="27" spans="2:9" x14ac:dyDescent="0.25">
      <c r="B27" s="1207"/>
      <c r="C27" s="1208"/>
      <c r="D27" s="199"/>
      <c r="E27" s="199"/>
      <c r="F27" s="1218"/>
      <c r="G27" s="1219"/>
      <c r="H27" s="1219"/>
      <c r="I27" s="1220"/>
    </row>
    <row r="28" spans="2:9" ht="15.75" thickBot="1" x14ac:dyDescent="0.3">
      <c r="B28" s="1213"/>
      <c r="C28" s="1214"/>
      <c r="D28" s="200"/>
      <c r="E28" s="200"/>
      <c r="F28" s="1221"/>
      <c r="G28" s="1222"/>
      <c r="H28" s="1222"/>
      <c r="I28" s="1223"/>
    </row>
    <row r="29" spans="2:9" ht="16.5" thickBot="1" x14ac:dyDescent="0.3">
      <c r="B29" s="286" t="s">
        <v>184</v>
      </c>
    </row>
    <row r="30" spans="2:9" x14ac:dyDescent="0.25">
      <c r="B30" s="201" t="s">
        <v>32</v>
      </c>
      <c r="C30" s="202"/>
      <c r="D30" s="203" t="s">
        <v>29</v>
      </c>
      <c r="E30" s="203" t="s">
        <v>185</v>
      </c>
      <c r="F30" s="203" t="s">
        <v>30</v>
      </c>
      <c r="G30" s="202"/>
      <c r="H30" s="202"/>
      <c r="I30" s="204"/>
    </row>
    <row r="31" spans="2:9" ht="15.75" thickBot="1" x14ac:dyDescent="0.3">
      <c r="B31" s="205" t="s">
        <v>33</v>
      </c>
      <c r="C31" s="206"/>
      <c r="D31" s="207"/>
      <c r="E31" s="207"/>
      <c r="F31" s="207"/>
      <c r="G31" s="206"/>
      <c r="H31" s="206"/>
      <c r="I31" s="208"/>
    </row>
    <row r="32" spans="2:9" x14ac:dyDescent="0.25">
      <c r="B32" s="1211"/>
      <c r="C32" s="1212"/>
      <c r="D32" s="199"/>
      <c r="E32" s="199"/>
      <c r="F32" s="1215"/>
      <c r="G32" s="1216"/>
      <c r="H32" s="1216"/>
      <c r="I32" s="1217"/>
    </row>
    <row r="33" spans="2:9" x14ac:dyDescent="0.25">
      <c r="B33" s="1207"/>
      <c r="C33" s="1208"/>
      <c r="D33" s="199"/>
      <c r="E33" s="199"/>
      <c r="F33" s="1218"/>
      <c r="G33" s="1219"/>
      <c r="H33" s="1219"/>
      <c r="I33" s="1220"/>
    </row>
    <row r="34" spans="2:9" ht="15.75" thickBot="1" x14ac:dyDescent="0.3">
      <c r="B34" s="1213"/>
      <c r="C34" s="1214"/>
      <c r="D34" s="200"/>
      <c r="E34" s="200"/>
      <c r="F34" s="1221"/>
      <c r="G34" s="1222"/>
      <c r="H34" s="1222"/>
      <c r="I34" s="1223"/>
    </row>
  </sheetData>
  <sheetProtection selectLockedCells="1"/>
  <customSheetViews>
    <customSheetView guid="{25EBB9CF-0E12-4ABB-BD45-FC2EE0F8C2F6}">
      <selection activeCell="J11" sqref="J11"/>
      <pageMargins left="0.7" right="0.7" top="0.75" bottom="0.75" header="0.3" footer="0.3"/>
      <pageSetup paperSize="9" orientation="portrait" horizontalDpi="300" verticalDpi="300" r:id="rId1"/>
    </customSheetView>
    <customSheetView guid="{86269E4C-36EB-46E4-81EA-9312AEB5FEB4}">
      <selection activeCell="F5" sqref="F5"/>
      <pageMargins left="0.7" right="0.7" top="0.75" bottom="0.75" header="0.3" footer="0.3"/>
      <pageSetup paperSize="9" orientation="portrait" horizontalDpi="300" verticalDpi="300" r:id="rId2"/>
    </customSheetView>
  </customSheetViews>
  <mergeCells count="41">
    <mergeCell ref="B32:C32"/>
    <mergeCell ref="B33:C33"/>
    <mergeCell ref="B34:C34"/>
    <mergeCell ref="F24:I24"/>
    <mergeCell ref="F25:I25"/>
    <mergeCell ref="F26:I26"/>
    <mergeCell ref="F27:I27"/>
    <mergeCell ref="F28:I28"/>
    <mergeCell ref="F32:I32"/>
    <mergeCell ref="F33:I33"/>
    <mergeCell ref="F34:I34"/>
    <mergeCell ref="B24:C24"/>
    <mergeCell ref="B25:C25"/>
    <mergeCell ref="B26:C26"/>
    <mergeCell ref="B27:C27"/>
    <mergeCell ref="B28:C28"/>
    <mergeCell ref="B19:C19"/>
    <mergeCell ref="B20:C20"/>
    <mergeCell ref="B21:C21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14:C14"/>
    <mergeCell ref="B15:C15"/>
    <mergeCell ref="B16:C16"/>
    <mergeCell ref="B17:C17"/>
    <mergeCell ref="B18:C18"/>
    <mergeCell ref="F5:G5"/>
    <mergeCell ref="B10:C10"/>
    <mergeCell ref="B11:C11"/>
    <mergeCell ref="B12:C12"/>
    <mergeCell ref="B13:C13"/>
  </mergeCells>
  <pageMargins left="0.7" right="0.7" top="0.75" bottom="0.75" header="0.3" footer="0.3"/>
  <pageSetup paperSize="9" orientation="landscape" horizontalDpi="300" verticalDpi="3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6"/>
  <sheetViews>
    <sheetView showGridLines="0" topLeftCell="A52" workbookViewId="0">
      <selection activeCell="D55" sqref="D55"/>
    </sheetView>
  </sheetViews>
  <sheetFormatPr baseColWidth="10" defaultRowHeight="15" x14ac:dyDescent="0.25"/>
  <cols>
    <col min="1" max="12" width="11.5703125" customWidth="1"/>
    <col min="13" max="16" width="10.5703125" customWidth="1"/>
    <col min="17" max="24" width="8.5703125" customWidth="1"/>
    <col min="25" max="255" width="10.85546875"/>
    <col min="256" max="256" width="0.42578125" customWidth="1"/>
    <col min="257" max="257" width="7.42578125" customWidth="1"/>
    <col min="258" max="258" width="10.5703125" customWidth="1"/>
    <col min="259" max="259" width="10.42578125" customWidth="1"/>
    <col min="260" max="260" width="7.42578125" customWidth="1"/>
    <col min="261" max="261" width="10.5703125" customWidth="1"/>
    <col min="262" max="262" width="8.140625" customWidth="1"/>
    <col min="263" max="263" width="20.42578125" customWidth="1"/>
    <col min="264" max="264" width="11" customWidth="1"/>
    <col min="265" max="265" width="7.42578125" customWidth="1"/>
    <col min="266" max="266" width="18" customWidth="1"/>
    <col min="267" max="267" width="8" customWidth="1"/>
    <col min="268" max="511" width="10.85546875"/>
    <col min="512" max="512" width="0.42578125" customWidth="1"/>
    <col min="513" max="513" width="7.42578125" customWidth="1"/>
    <col min="514" max="514" width="10.5703125" customWidth="1"/>
    <col min="515" max="515" width="10.42578125" customWidth="1"/>
    <col min="516" max="516" width="7.42578125" customWidth="1"/>
    <col min="517" max="517" width="10.5703125" customWidth="1"/>
    <col min="518" max="518" width="8.140625" customWidth="1"/>
    <col min="519" max="519" width="20.42578125" customWidth="1"/>
    <col min="520" max="520" width="11" customWidth="1"/>
    <col min="521" max="521" width="7.42578125" customWidth="1"/>
    <col min="522" max="522" width="18" customWidth="1"/>
    <col min="523" max="523" width="8" customWidth="1"/>
    <col min="524" max="767" width="10.85546875"/>
    <col min="768" max="768" width="0.42578125" customWidth="1"/>
    <col min="769" max="769" width="7.42578125" customWidth="1"/>
    <col min="770" max="770" width="10.5703125" customWidth="1"/>
    <col min="771" max="771" width="10.42578125" customWidth="1"/>
    <col min="772" max="772" width="7.42578125" customWidth="1"/>
    <col min="773" max="773" width="10.5703125" customWidth="1"/>
    <col min="774" max="774" width="8.140625" customWidth="1"/>
    <col min="775" max="775" width="20.42578125" customWidth="1"/>
    <col min="776" max="776" width="11" customWidth="1"/>
    <col min="777" max="777" width="7.42578125" customWidth="1"/>
    <col min="778" max="778" width="18" customWidth="1"/>
    <col min="779" max="779" width="8" customWidth="1"/>
    <col min="780" max="1023" width="10.85546875"/>
    <col min="1024" max="1024" width="0.42578125" customWidth="1"/>
    <col min="1025" max="1025" width="7.42578125" customWidth="1"/>
    <col min="1026" max="1026" width="10.5703125" customWidth="1"/>
    <col min="1027" max="1027" width="10.42578125" customWidth="1"/>
    <col min="1028" max="1028" width="7.42578125" customWidth="1"/>
    <col min="1029" max="1029" width="10.5703125" customWidth="1"/>
    <col min="1030" max="1030" width="8.140625" customWidth="1"/>
    <col min="1031" max="1031" width="20.42578125" customWidth="1"/>
    <col min="1032" max="1032" width="11" customWidth="1"/>
    <col min="1033" max="1033" width="7.42578125" customWidth="1"/>
    <col min="1034" max="1034" width="18" customWidth="1"/>
    <col min="1035" max="1035" width="8" customWidth="1"/>
    <col min="1036" max="1279" width="10.85546875"/>
    <col min="1280" max="1280" width="0.42578125" customWidth="1"/>
    <col min="1281" max="1281" width="7.42578125" customWidth="1"/>
    <col min="1282" max="1282" width="10.5703125" customWidth="1"/>
    <col min="1283" max="1283" width="10.42578125" customWidth="1"/>
    <col min="1284" max="1284" width="7.42578125" customWidth="1"/>
    <col min="1285" max="1285" width="10.5703125" customWidth="1"/>
    <col min="1286" max="1286" width="8.140625" customWidth="1"/>
    <col min="1287" max="1287" width="20.42578125" customWidth="1"/>
    <col min="1288" max="1288" width="11" customWidth="1"/>
    <col min="1289" max="1289" width="7.42578125" customWidth="1"/>
    <col min="1290" max="1290" width="18" customWidth="1"/>
    <col min="1291" max="1291" width="8" customWidth="1"/>
    <col min="1292" max="1535" width="10.85546875"/>
    <col min="1536" max="1536" width="0.42578125" customWidth="1"/>
    <col min="1537" max="1537" width="7.42578125" customWidth="1"/>
    <col min="1538" max="1538" width="10.5703125" customWidth="1"/>
    <col min="1539" max="1539" width="10.42578125" customWidth="1"/>
    <col min="1540" max="1540" width="7.42578125" customWidth="1"/>
    <col min="1541" max="1541" width="10.5703125" customWidth="1"/>
    <col min="1542" max="1542" width="8.140625" customWidth="1"/>
    <col min="1543" max="1543" width="20.42578125" customWidth="1"/>
    <col min="1544" max="1544" width="11" customWidth="1"/>
    <col min="1545" max="1545" width="7.42578125" customWidth="1"/>
    <col min="1546" max="1546" width="18" customWidth="1"/>
    <col min="1547" max="1547" width="8" customWidth="1"/>
    <col min="1548" max="1791" width="10.85546875"/>
    <col min="1792" max="1792" width="0.42578125" customWidth="1"/>
    <col min="1793" max="1793" width="7.42578125" customWidth="1"/>
    <col min="1794" max="1794" width="10.5703125" customWidth="1"/>
    <col min="1795" max="1795" width="10.42578125" customWidth="1"/>
    <col min="1796" max="1796" width="7.42578125" customWidth="1"/>
    <col min="1797" max="1797" width="10.5703125" customWidth="1"/>
    <col min="1798" max="1798" width="8.140625" customWidth="1"/>
    <col min="1799" max="1799" width="20.42578125" customWidth="1"/>
    <col min="1800" max="1800" width="11" customWidth="1"/>
    <col min="1801" max="1801" width="7.42578125" customWidth="1"/>
    <col min="1802" max="1802" width="18" customWidth="1"/>
    <col min="1803" max="1803" width="8" customWidth="1"/>
    <col min="1804" max="2047" width="10.85546875"/>
    <col min="2048" max="2048" width="0.42578125" customWidth="1"/>
    <col min="2049" max="2049" width="7.42578125" customWidth="1"/>
    <col min="2050" max="2050" width="10.5703125" customWidth="1"/>
    <col min="2051" max="2051" width="10.42578125" customWidth="1"/>
    <col min="2052" max="2052" width="7.42578125" customWidth="1"/>
    <col min="2053" max="2053" width="10.5703125" customWidth="1"/>
    <col min="2054" max="2054" width="8.140625" customWidth="1"/>
    <col min="2055" max="2055" width="20.42578125" customWidth="1"/>
    <col min="2056" max="2056" width="11" customWidth="1"/>
    <col min="2057" max="2057" width="7.42578125" customWidth="1"/>
    <col min="2058" max="2058" width="18" customWidth="1"/>
    <col min="2059" max="2059" width="8" customWidth="1"/>
    <col min="2060" max="2303" width="10.85546875"/>
    <col min="2304" max="2304" width="0.42578125" customWidth="1"/>
    <col min="2305" max="2305" width="7.42578125" customWidth="1"/>
    <col min="2306" max="2306" width="10.5703125" customWidth="1"/>
    <col min="2307" max="2307" width="10.42578125" customWidth="1"/>
    <col min="2308" max="2308" width="7.42578125" customWidth="1"/>
    <col min="2309" max="2309" width="10.5703125" customWidth="1"/>
    <col min="2310" max="2310" width="8.140625" customWidth="1"/>
    <col min="2311" max="2311" width="20.42578125" customWidth="1"/>
    <col min="2312" max="2312" width="11" customWidth="1"/>
    <col min="2313" max="2313" width="7.42578125" customWidth="1"/>
    <col min="2314" max="2314" width="18" customWidth="1"/>
    <col min="2315" max="2315" width="8" customWidth="1"/>
    <col min="2316" max="2559" width="10.85546875"/>
    <col min="2560" max="2560" width="0.42578125" customWidth="1"/>
    <col min="2561" max="2561" width="7.42578125" customWidth="1"/>
    <col min="2562" max="2562" width="10.5703125" customWidth="1"/>
    <col min="2563" max="2563" width="10.42578125" customWidth="1"/>
    <col min="2564" max="2564" width="7.42578125" customWidth="1"/>
    <col min="2565" max="2565" width="10.5703125" customWidth="1"/>
    <col min="2566" max="2566" width="8.140625" customWidth="1"/>
    <col min="2567" max="2567" width="20.42578125" customWidth="1"/>
    <col min="2568" max="2568" width="11" customWidth="1"/>
    <col min="2569" max="2569" width="7.42578125" customWidth="1"/>
    <col min="2570" max="2570" width="18" customWidth="1"/>
    <col min="2571" max="2571" width="8" customWidth="1"/>
    <col min="2572" max="2815" width="10.85546875"/>
    <col min="2816" max="2816" width="0.42578125" customWidth="1"/>
    <col min="2817" max="2817" width="7.42578125" customWidth="1"/>
    <col min="2818" max="2818" width="10.5703125" customWidth="1"/>
    <col min="2819" max="2819" width="10.42578125" customWidth="1"/>
    <col min="2820" max="2820" width="7.42578125" customWidth="1"/>
    <col min="2821" max="2821" width="10.5703125" customWidth="1"/>
    <col min="2822" max="2822" width="8.140625" customWidth="1"/>
    <col min="2823" max="2823" width="20.42578125" customWidth="1"/>
    <col min="2824" max="2824" width="11" customWidth="1"/>
    <col min="2825" max="2825" width="7.42578125" customWidth="1"/>
    <col min="2826" max="2826" width="18" customWidth="1"/>
    <col min="2827" max="2827" width="8" customWidth="1"/>
    <col min="2828" max="3071" width="10.85546875"/>
    <col min="3072" max="3072" width="0.42578125" customWidth="1"/>
    <col min="3073" max="3073" width="7.42578125" customWidth="1"/>
    <col min="3074" max="3074" width="10.5703125" customWidth="1"/>
    <col min="3075" max="3075" width="10.42578125" customWidth="1"/>
    <col min="3076" max="3076" width="7.42578125" customWidth="1"/>
    <col min="3077" max="3077" width="10.5703125" customWidth="1"/>
    <col min="3078" max="3078" width="8.140625" customWidth="1"/>
    <col min="3079" max="3079" width="20.42578125" customWidth="1"/>
    <col min="3080" max="3080" width="11" customWidth="1"/>
    <col min="3081" max="3081" width="7.42578125" customWidth="1"/>
    <col min="3082" max="3082" width="18" customWidth="1"/>
    <col min="3083" max="3083" width="8" customWidth="1"/>
    <col min="3084" max="3327" width="10.85546875"/>
    <col min="3328" max="3328" width="0.42578125" customWidth="1"/>
    <col min="3329" max="3329" width="7.42578125" customWidth="1"/>
    <col min="3330" max="3330" width="10.5703125" customWidth="1"/>
    <col min="3331" max="3331" width="10.42578125" customWidth="1"/>
    <col min="3332" max="3332" width="7.42578125" customWidth="1"/>
    <col min="3333" max="3333" width="10.5703125" customWidth="1"/>
    <col min="3334" max="3334" width="8.140625" customWidth="1"/>
    <col min="3335" max="3335" width="20.42578125" customWidth="1"/>
    <col min="3336" max="3336" width="11" customWidth="1"/>
    <col min="3337" max="3337" width="7.42578125" customWidth="1"/>
    <col min="3338" max="3338" width="18" customWidth="1"/>
    <col min="3339" max="3339" width="8" customWidth="1"/>
    <col min="3340" max="3583" width="10.85546875"/>
    <col min="3584" max="3584" width="0.42578125" customWidth="1"/>
    <col min="3585" max="3585" width="7.42578125" customWidth="1"/>
    <col min="3586" max="3586" width="10.5703125" customWidth="1"/>
    <col min="3587" max="3587" width="10.42578125" customWidth="1"/>
    <col min="3588" max="3588" width="7.42578125" customWidth="1"/>
    <col min="3589" max="3589" width="10.5703125" customWidth="1"/>
    <col min="3590" max="3590" width="8.140625" customWidth="1"/>
    <col min="3591" max="3591" width="20.42578125" customWidth="1"/>
    <col min="3592" max="3592" width="11" customWidth="1"/>
    <col min="3593" max="3593" width="7.42578125" customWidth="1"/>
    <col min="3594" max="3594" width="18" customWidth="1"/>
    <col min="3595" max="3595" width="8" customWidth="1"/>
    <col min="3596" max="3839" width="10.85546875"/>
    <col min="3840" max="3840" width="0.42578125" customWidth="1"/>
    <col min="3841" max="3841" width="7.42578125" customWidth="1"/>
    <col min="3842" max="3842" width="10.5703125" customWidth="1"/>
    <col min="3843" max="3843" width="10.42578125" customWidth="1"/>
    <col min="3844" max="3844" width="7.42578125" customWidth="1"/>
    <col min="3845" max="3845" width="10.5703125" customWidth="1"/>
    <col min="3846" max="3846" width="8.140625" customWidth="1"/>
    <col min="3847" max="3847" width="20.42578125" customWidth="1"/>
    <col min="3848" max="3848" width="11" customWidth="1"/>
    <col min="3849" max="3849" width="7.42578125" customWidth="1"/>
    <col min="3850" max="3850" width="18" customWidth="1"/>
    <col min="3851" max="3851" width="8" customWidth="1"/>
    <col min="3852" max="4095" width="10.85546875"/>
    <col min="4096" max="4096" width="0.42578125" customWidth="1"/>
    <col min="4097" max="4097" width="7.42578125" customWidth="1"/>
    <col min="4098" max="4098" width="10.5703125" customWidth="1"/>
    <col min="4099" max="4099" width="10.42578125" customWidth="1"/>
    <col min="4100" max="4100" width="7.42578125" customWidth="1"/>
    <col min="4101" max="4101" width="10.5703125" customWidth="1"/>
    <col min="4102" max="4102" width="8.140625" customWidth="1"/>
    <col min="4103" max="4103" width="20.42578125" customWidth="1"/>
    <col min="4104" max="4104" width="11" customWidth="1"/>
    <col min="4105" max="4105" width="7.42578125" customWidth="1"/>
    <col min="4106" max="4106" width="18" customWidth="1"/>
    <col min="4107" max="4107" width="8" customWidth="1"/>
    <col min="4108" max="4351" width="10.85546875"/>
    <col min="4352" max="4352" width="0.42578125" customWidth="1"/>
    <col min="4353" max="4353" width="7.42578125" customWidth="1"/>
    <col min="4354" max="4354" width="10.5703125" customWidth="1"/>
    <col min="4355" max="4355" width="10.42578125" customWidth="1"/>
    <col min="4356" max="4356" width="7.42578125" customWidth="1"/>
    <col min="4357" max="4357" width="10.5703125" customWidth="1"/>
    <col min="4358" max="4358" width="8.140625" customWidth="1"/>
    <col min="4359" max="4359" width="20.42578125" customWidth="1"/>
    <col min="4360" max="4360" width="11" customWidth="1"/>
    <col min="4361" max="4361" width="7.42578125" customWidth="1"/>
    <col min="4362" max="4362" width="18" customWidth="1"/>
    <col min="4363" max="4363" width="8" customWidth="1"/>
    <col min="4364" max="4607" width="10.85546875"/>
    <col min="4608" max="4608" width="0.42578125" customWidth="1"/>
    <col min="4609" max="4609" width="7.42578125" customWidth="1"/>
    <col min="4610" max="4610" width="10.5703125" customWidth="1"/>
    <col min="4611" max="4611" width="10.42578125" customWidth="1"/>
    <col min="4612" max="4612" width="7.42578125" customWidth="1"/>
    <col min="4613" max="4613" width="10.5703125" customWidth="1"/>
    <col min="4614" max="4614" width="8.140625" customWidth="1"/>
    <col min="4615" max="4615" width="20.42578125" customWidth="1"/>
    <col min="4616" max="4616" width="11" customWidth="1"/>
    <col min="4617" max="4617" width="7.42578125" customWidth="1"/>
    <col min="4618" max="4618" width="18" customWidth="1"/>
    <col min="4619" max="4619" width="8" customWidth="1"/>
    <col min="4620" max="4863" width="10.85546875"/>
    <col min="4864" max="4864" width="0.42578125" customWidth="1"/>
    <col min="4865" max="4865" width="7.42578125" customWidth="1"/>
    <col min="4866" max="4866" width="10.5703125" customWidth="1"/>
    <col min="4867" max="4867" width="10.42578125" customWidth="1"/>
    <col min="4868" max="4868" width="7.42578125" customWidth="1"/>
    <col min="4869" max="4869" width="10.5703125" customWidth="1"/>
    <col min="4870" max="4870" width="8.140625" customWidth="1"/>
    <col min="4871" max="4871" width="20.42578125" customWidth="1"/>
    <col min="4872" max="4872" width="11" customWidth="1"/>
    <col min="4873" max="4873" width="7.42578125" customWidth="1"/>
    <col min="4874" max="4874" width="18" customWidth="1"/>
    <col min="4875" max="4875" width="8" customWidth="1"/>
    <col min="4876" max="5119" width="10.85546875"/>
    <col min="5120" max="5120" width="0.42578125" customWidth="1"/>
    <col min="5121" max="5121" width="7.42578125" customWidth="1"/>
    <col min="5122" max="5122" width="10.5703125" customWidth="1"/>
    <col min="5123" max="5123" width="10.42578125" customWidth="1"/>
    <col min="5124" max="5124" width="7.42578125" customWidth="1"/>
    <col min="5125" max="5125" width="10.5703125" customWidth="1"/>
    <col min="5126" max="5126" width="8.140625" customWidth="1"/>
    <col min="5127" max="5127" width="20.42578125" customWidth="1"/>
    <col min="5128" max="5128" width="11" customWidth="1"/>
    <col min="5129" max="5129" width="7.42578125" customWidth="1"/>
    <col min="5130" max="5130" width="18" customWidth="1"/>
    <col min="5131" max="5131" width="8" customWidth="1"/>
    <col min="5132" max="5375" width="10.85546875"/>
    <col min="5376" max="5376" width="0.42578125" customWidth="1"/>
    <col min="5377" max="5377" width="7.42578125" customWidth="1"/>
    <col min="5378" max="5378" width="10.5703125" customWidth="1"/>
    <col min="5379" max="5379" width="10.42578125" customWidth="1"/>
    <col min="5380" max="5380" width="7.42578125" customWidth="1"/>
    <col min="5381" max="5381" width="10.5703125" customWidth="1"/>
    <col min="5382" max="5382" width="8.140625" customWidth="1"/>
    <col min="5383" max="5383" width="20.42578125" customWidth="1"/>
    <col min="5384" max="5384" width="11" customWidth="1"/>
    <col min="5385" max="5385" width="7.42578125" customWidth="1"/>
    <col min="5386" max="5386" width="18" customWidth="1"/>
    <col min="5387" max="5387" width="8" customWidth="1"/>
    <col min="5388" max="5631" width="10.85546875"/>
    <col min="5632" max="5632" width="0.42578125" customWidth="1"/>
    <col min="5633" max="5633" width="7.42578125" customWidth="1"/>
    <col min="5634" max="5634" width="10.5703125" customWidth="1"/>
    <col min="5635" max="5635" width="10.42578125" customWidth="1"/>
    <col min="5636" max="5636" width="7.42578125" customWidth="1"/>
    <col min="5637" max="5637" width="10.5703125" customWidth="1"/>
    <col min="5638" max="5638" width="8.140625" customWidth="1"/>
    <col min="5639" max="5639" width="20.42578125" customWidth="1"/>
    <col min="5640" max="5640" width="11" customWidth="1"/>
    <col min="5641" max="5641" width="7.42578125" customWidth="1"/>
    <col min="5642" max="5642" width="18" customWidth="1"/>
    <col min="5643" max="5643" width="8" customWidth="1"/>
    <col min="5644" max="5887" width="10.85546875"/>
    <col min="5888" max="5888" width="0.42578125" customWidth="1"/>
    <col min="5889" max="5889" width="7.42578125" customWidth="1"/>
    <col min="5890" max="5890" width="10.5703125" customWidth="1"/>
    <col min="5891" max="5891" width="10.42578125" customWidth="1"/>
    <col min="5892" max="5892" width="7.42578125" customWidth="1"/>
    <col min="5893" max="5893" width="10.5703125" customWidth="1"/>
    <col min="5894" max="5894" width="8.140625" customWidth="1"/>
    <col min="5895" max="5895" width="20.42578125" customWidth="1"/>
    <col min="5896" max="5896" width="11" customWidth="1"/>
    <col min="5897" max="5897" width="7.42578125" customWidth="1"/>
    <col min="5898" max="5898" width="18" customWidth="1"/>
    <col min="5899" max="5899" width="8" customWidth="1"/>
    <col min="5900" max="6143" width="10.85546875"/>
    <col min="6144" max="6144" width="0.42578125" customWidth="1"/>
    <col min="6145" max="6145" width="7.42578125" customWidth="1"/>
    <col min="6146" max="6146" width="10.5703125" customWidth="1"/>
    <col min="6147" max="6147" width="10.42578125" customWidth="1"/>
    <col min="6148" max="6148" width="7.42578125" customWidth="1"/>
    <col min="6149" max="6149" width="10.5703125" customWidth="1"/>
    <col min="6150" max="6150" width="8.140625" customWidth="1"/>
    <col min="6151" max="6151" width="20.42578125" customWidth="1"/>
    <col min="6152" max="6152" width="11" customWidth="1"/>
    <col min="6153" max="6153" width="7.42578125" customWidth="1"/>
    <col min="6154" max="6154" width="18" customWidth="1"/>
    <col min="6155" max="6155" width="8" customWidth="1"/>
    <col min="6156" max="6399" width="10.85546875"/>
    <col min="6400" max="6400" width="0.42578125" customWidth="1"/>
    <col min="6401" max="6401" width="7.42578125" customWidth="1"/>
    <col min="6402" max="6402" width="10.5703125" customWidth="1"/>
    <col min="6403" max="6403" width="10.42578125" customWidth="1"/>
    <col min="6404" max="6404" width="7.42578125" customWidth="1"/>
    <col min="6405" max="6405" width="10.5703125" customWidth="1"/>
    <col min="6406" max="6406" width="8.140625" customWidth="1"/>
    <col min="6407" max="6407" width="20.42578125" customWidth="1"/>
    <col min="6408" max="6408" width="11" customWidth="1"/>
    <col min="6409" max="6409" width="7.42578125" customWidth="1"/>
    <col min="6410" max="6410" width="18" customWidth="1"/>
    <col min="6411" max="6411" width="8" customWidth="1"/>
    <col min="6412" max="6655" width="10.85546875"/>
    <col min="6656" max="6656" width="0.42578125" customWidth="1"/>
    <col min="6657" max="6657" width="7.42578125" customWidth="1"/>
    <col min="6658" max="6658" width="10.5703125" customWidth="1"/>
    <col min="6659" max="6659" width="10.42578125" customWidth="1"/>
    <col min="6660" max="6660" width="7.42578125" customWidth="1"/>
    <col min="6661" max="6661" width="10.5703125" customWidth="1"/>
    <col min="6662" max="6662" width="8.140625" customWidth="1"/>
    <col min="6663" max="6663" width="20.42578125" customWidth="1"/>
    <col min="6664" max="6664" width="11" customWidth="1"/>
    <col min="6665" max="6665" width="7.42578125" customWidth="1"/>
    <col min="6666" max="6666" width="18" customWidth="1"/>
    <col min="6667" max="6667" width="8" customWidth="1"/>
    <col min="6668" max="6911" width="10.85546875"/>
    <col min="6912" max="6912" width="0.42578125" customWidth="1"/>
    <col min="6913" max="6913" width="7.42578125" customWidth="1"/>
    <col min="6914" max="6914" width="10.5703125" customWidth="1"/>
    <col min="6915" max="6915" width="10.42578125" customWidth="1"/>
    <col min="6916" max="6916" width="7.42578125" customWidth="1"/>
    <col min="6917" max="6917" width="10.5703125" customWidth="1"/>
    <col min="6918" max="6918" width="8.140625" customWidth="1"/>
    <col min="6919" max="6919" width="20.42578125" customWidth="1"/>
    <col min="6920" max="6920" width="11" customWidth="1"/>
    <col min="6921" max="6921" width="7.42578125" customWidth="1"/>
    <col min="6922" max="6922" width="18" customWidth="1"/>
    <col min="6923" max="6923" width="8" customWidth="1"/>
    <col min="6924" max="7167" width="10.85546875"/>
    <col min="7168" max="7168" width="0.42578125" customWidth="1"/>
    <col min="7169" max="7169" width="7.42578125" customWidth="1"/>
    <col min="7170" max="7170" width="10.5703125" customWidth="1"/>
    <col min="7171" max="7171" width="10.42578125" customWidth="1"/>
    <col min="7172" max="7172" width="7.42578125" customWidth="1"/>
    <col min="7173" max="7173" width="10.5703125" customWidth="1"/>
    <col min="7174" max="7174" width="8.140625" customWidth="1"/>
    <col min="7175" max="7175" width="20.42578125" customWidth="1"/>
    <col min="7176" max="7176" width="11" customWidth="1"/>
    <col min="7177" max="7177" width="7.42578125" customWidth="1"/>
    <col min="7178" max="7178" width="18" customWidth="1"/>
    <col min="7179" max="7179" width="8" customWidth="1"/>
    <col min="7180" max="7423" width="10.85546875"/>
    <col min="7424" max="7424" width="0.42578125" customWidth="1"/>
    <col min="7425" max="7425" width="7.42578125" customWidth="1"/>
    <col min="7426" max="7426" width="10.5703125" customWidth="1"/>
    <col min="7427" max="7427" width="10.42578125" customWidth="1"/>
    <col min="7428" max="7428" width="7.42578125" customWidth="1"/>
    <col min="7429" max="7429" width="10.5703125" customWidth="1"/>
    <col min="7430" max="7430" width="8.140625" customWidth="1"/>
    <col min="7431" max="7431" width="20.42578125" customWidth="1"/>
    <col min="7432" max="7432" width="11" customWidth="1"/>
    <col min="7433" max="7433" width="7.42578125" customWidth="1"/>
    <col min="7434" max="7434" width="18" customWidth="1"/>
    <col min="7435" max="7435" width="8" customWidth="1"/>
    <col min="7436" max="7679" width="10.85546875"/>
    <col min="7680" max="7680" width="0.42578125" customWidth="1"/>
    <col min="7681" max="7681" width="7.42578125" customWidth="1"/>
    <col min="7682" max="7682" width="10.5703125" customWidth="1"/>
    <col min="7683" max="7683" width="10.42578125" customWidth="1"/>
    <col min="7684" max="7684" width="7.42578125" customWidth="1"/>
    <col min="7685" max="7685" width="10.5703125" customWidth="1"/>
    <col min="7686" max="7686" width="8.140625" customWidth="1"/>
    <col min="7687" max="7687" width="20.42578125" customWidth="1"/>
    <col min="7688" max="7688" width="11" customWidth="1"/>
    <col min="7689" max="7689" width="7.42578125" customWidth="1"/>
    <col min="7690" max="7690" width="18" customWidth="1"/>
    <col min="7691" max="7691" width="8" customWidth="1"/>
    <col min="7692" max="7935" width="10.85546875"/>
    <col min="7936" max="7936" width="0.42578125" customWidth="1"/>
    <col min="7937" max="7937" width="7.42578125" customWidth="1"/>
    <col min="7938" max="7938" width="10.5703125" customWidth="1"/>
    <col min="7939" max="7939" width="10.42578125" customWidth="1"/>
    <col min="7940" max="7940" width="7.42578125" customWidth="1"/>
    <col min="7941" max="7941" width="10.5703125" customWidth="1"/>
    <col min="7942" max="7942" width="8.140625" customWidth="1"/>
    <col min="7943" max="7943" width="20.42578125" customWidth="1"/>
    <col min="7944" max="7944" width="11" customWidth="1"/>
    <col min="7945" max="7945" width="7.42578125" customWidth="1"/>
    <col min="7946" max="7946" width="18" customWidth="1"/>
    <col min="7947" max="7947" width="8" customWidth="1"/>
    <col min="7948" max="8191" width="10.85546875"/>
    <col min="8192" max="8192" width="0.42578125" customWidth="1"/>
    <col min="8193" max="8193" width="7.42578125" customWidth="1"/>
    <col min="8194" max="8194" width="10.5703125" customWidth="1"/>
    <col min="8195" max="8195" width="10.42578125" customWidth="1"/>
    <col min="8196" max="8196" width="7.42578125" customWidth="1"/>
    <col min="8197" max="8197" width="10.5703125" customWidth="1"/>
    <col min="8198" max="8198" width="8.140625" customWidth="1"/>
    <col min="8199" max="8199" width="20.42578125" customWidth="1"/>
    <col min="8200" max="8200" width="11" customWidth="1"/>
    <col min="8201" max="8201" width="7.42578125" customWidth="1"/>
    <col min="8202" max="8202" width="18" customWidth="1"/>
    <col min="8203" max="8203" width="8" customWidth="1"/>
    <col min="8204" max="8447" width="10.85546875"/>
    <col min="8448" max="8448" width="0.42578125" customWidth="1"/>
    <col min="8449" max="8449" width="7.42578125" customWidth="1"/>
    <col min="8450" max="8450" width="10.5703125" customWidth="1"/>
    <col min="8451" max="8451" width="10.42578125" customWidth="1"/>
    <col min="8452" max="8452" width="7.42578125" customWidth="1"/>
    <col min="8453" max="8453" width="10.5703125" customWidth="1"/>
    <col min="8454" max="8454" width="8.140625" customWidth="1"/>
    <col min="8455" max="8455" width="20.42578125" customWidth="1"/>
    <col min="8456" max="8456" width="11" customWidth="1"/>
    <col min="8457" max="8457" width="7.42578125" customWidth="1"/>
    <col min="8458" max="8458" width="18" customWidth="1"/>
    <col min="8459" max="8459" width="8" customWidth="1"/>
    <col min="8460" max="8703" width="10.85546875"/>
    <col min="8704" max="8704" width="0.42578125" customWidth="1"/>
    <col min="8705" max="8705" width="7.42578125" customWidth="1"/>
    <col min="8706" max="8706" width="10.5703125" customWidth="1"/>
    <col min="8707" max="8707" width="10.42578125" customWidth="1"/>
    <col min="8708" max="8708" width="7.42578125" customWidth="1"/>
    <col min="8709" max="8709" width="10.5703125" customWidth="1"/>
    <col min="8710" max="8710" width="8.140625" customWidth="1"/>
    <col min="8711" max="8711" width="20.42578125" customWidth="1"/>
    <col min="8712" max="8712" width="11" customWidth="1"/>
    <col min="8713" max="8713" width="7.42578125" customWidth="1"/>
    <col min="8714" max="8714" width="18" customWidth="1"/>
    <col min="8715" max="8715" width="8" customWidth="1"/>
    <col min="8716" max="8959" width="10.85546875"/>
    <col min="8960" max="8960" width="0.42578125" customWidth="1"/>
    <col min="8961" max="8961" width="7.42578125" customWidth="1"/>
    <col min="8962" max="8962" width="10.5703125" customWidth="1"/>
    <col min="8963" max="8963" width="10.42578125" customWidth="1"/>
    <col min="8964" max="8964" width="7.42578125" customWidth="1"/>
    <col min="8965" max="8965" width="10.5703125" customWidth="1"/>
    <col min="8966" max="8966" width="8.140625" customWidth="1"/>
    <col min="8967" max="8967" width="20.42578125" customWidth="1"/>
    <col min="8968" max="8968" width="11" customWidth="1"/>
    <col min="8969" max="8969" width="7.42578125" customWidth="1"/>
    <col min="8970" max="8970" width="18" customWidth="1"/>
    <col min="8971" max="8971" width="8" customWidth="1"/>
    <col min="8972" max="9215" width="10.85546875"/>
    <col min="9216" max="9216" width="0.42578125" customWidth="1"/>
    <col min="9217" max="9217" width="7.42578125" customWidth="1"/>
    <col min="9218" max="9218" width="10.5703125" customWidth="1"/>
    <col min="9219" max="9219" width="10.42578125" customWidth="1"/>
    <col min="9220" max="9220" width="7.42578125" customWidth="1"/>
    <col min="9221" max="9221" width="10.5703125" customWidth="1"/>
    <col min="9222" max="9222" width="8.140625" customWidth="1"/>
    <col min="9223" max="9223" width="20.42578125" customWidth="1"/>
    <col min="9224" max="9224" width="11" customWidth="1"/>
    <col min="9225" max="9225" width="7.42578125" customWidth="1"/>
    <col min="9226" max="9226" width="18" customWidth="1"/>
    <col min="9227" max="9227" width="8" customWidth="1"/>
    <col min="9228" max="9471" width="10.85546875"/>
    <col min="9472" max="9472" width="0.42578125" customWidth="1"/>
    <col min="9473" max="9473" width="7.42578125" customWidth="1"/>
    <col min="9474" max="9474" width="10.5703125" customWidth="1"/>
    <col min="9475" max="9475" width="10.42578125" customWidth="1"/>
    <col min="9476" max="9476" width="7.42578125" customWidth="1"/>
    <col min="9477" max="9477" width="10.5703125" customWidth="1"/>
    <col min="9478" max="9478" width="8.140625" customWidth="1"/>
    <col min="9479" max="9479" width="20.42578125" customWidth="1"/>
    <col min="9480" max="9480" width="11" customWidth="1"/>
    <col min="9481" max="9481" width="7.42578125" customWidth="1"/>
    <col min="9482" max="9482" width="18" customWidth="1"/>
    <col min="9483" max="9483" width="8" customWidth="1"/>
    <col min="9484" max="9727" width="10.85546875"/>
    <col min="9728" max="9728" width="0.42578125" customWidth="1"/>
    <col min="9729" max="9729" width="7.42578125" customWidth="1"/>
    <col min="9730" max="9730" width="10.5703125" customWidth="1"/>
    <col min="9731" max="9731" width="10.42578125" customWidth="1"/>
    <col min="9732" max="9732" width="7.42578125" customWidth="1"/>
    <col min="9733" max="9733" width="10.5703125" customWidth="1"/>
    <col min="9734" max="9734" width="8.140625" customWidth="1"/>
    <col min="9735" max="9735" width="20.42578125" customWidth="1"/>
    <col min="9736" max="9736" width="11" customWidth="1"/>
    <col min="9737" max="9737" width="7.42578125" customWidth="1"/>
    <col min="9738" max="9738" width="18" customWidth="1"/>
    <col min="9739" max="9739" width="8" customWidth="1"/>
    <col min="9740" max="9983" width="10.85546875"/>
    <col min="9984" max="9984" width="0.42578125" customWidth="1"/>
    <col min="9985" max="9985" width="7.42578125" customWidth="1"/>
    <col min="9986" max="9986" width="10.5703125" customWidth="1"/>
    <col min="9987" max="9987" width="10.42578125" customWidth="1"/>
    <col min="9988" max="9988" width="7.42578125" customWidth="1"/>
    <col min="9989" max="9989" width="10.5703125" customWidth="1"/>
    <col min="9990" max="9990" width="8.140625" customWidth="1"/>
    <col min="9991" max="9991" width="20.42578125" customWidth="1"/>
    <col min="9992" max="9992" width="11" customWidth="1"/>
    <col min="9993" max="9993" width="7.42578125" customWidth="1"/>
    <col min="9994" max="9994" width="18" customWidth="1"/>
    <col min="9995" max="9995" width="8" customWidth="1"/>
    <col min="9996" max="10239" width="10.85546875"/>
    <col min="10240" max="10240" width="0.42578125" customWidth="1"/>
    <col min="10241" max="10241" width="7.42578125" customWidth="1"/>
    <col min="10242" max="10242" width="10.5703125" customWidth="1"/>
    <col min="10243" max="10243" width="10.42578125" customWidth="1"/>
    <col min="10244" max="10244" width="7.42578125" customWidth="1"/>
    <col min="10245" max="10245" width="10.5703125" customWidth="1"/>
    <col min="10246" max="10246" width="8.140625" customWidth="1"/>
    <col min="10247" max="10247" width="20.42578125" customWidth="1"/>
    <col min="10248" max="10248" width="11" customWidth="1"/>
    <col min="10249" max="10249" width="7.42578125" customWidth="1"/>
    <col min="10250" max="10250" width="18" customWidth="1"/>
    <col min="10251" max="10251" width="8" customWidth="1"/>
    <col min="10252" max="10495" width="10.85546875"/>
    <col min="10496" max="10496" width="0.42578125" customWidth="1"/>
    <col min="10497" max="10497" width="7.42578125" customWidth="1"/>
    <col min="10498" max="10498" width="10.5703125" customWidth="1"/>
    <col min="10499" max="10499" width="10.42578125" customWidth="1"/>
    <col min="10500" max="10500" width="7.42578125" customWidth="1"/>
    <col min="10501" max="10501" width="10.5703125" customWidth="1"/>
    <col min="10502" max="10502" width="8.140625" customWidth="1"/>
    <col min="10503" max="10503" width="20.42578125" customWidth="1"/>
    <col min="10504" max="10504" width="11" customWidth="1"/>
    <col min="10505" max="10505" width="7.42578125" customWidth="1"/>
    <col min="10506" max="10506" width="18" customWidth="1"/>
    <col min="10507" max="10507" width="8" customWidth="1"/>
    <col min="10508" max="10751" width="10.85546875"/>
    <col min="10752" max="10752" width="0.42578125" customWidth="1"/>
    <col min="10753" max="10753" width="7.42578125" customWidth="1"/>
    <col min="10754" max="10754" width="10.5703125" customWidth="1"/>
    <col min="10755" max="10755" width="10.42578125" customWidth="1"/>
    <col min="10756" max="10756" width="7.42578125" customWidth="1"/>
    <col min="10757" max="10757" width="10.5703125" customWidth="1"/>
    <col min="10758" max="10758" width="8.140625" customWidth="1"/>
    <col min="10759" max="10759" width="20.42578125" customWidth="1"/>
    <col min="10760" max="10760" width="11" customWidth="1"/>
    <col min="10761" max="10761" width="7.42578125" customWidth="1"/>
    <col min="10762" max="10762" width="18" customWidth="1"/>
    <col min="10763" max="10763" width="8" customWidth="1"/>
    <col min="10764" max="11007" width="10.85546875"/>
    <col min="11008" max="11008" width="0.42578125" customWidth="1"/>
    <col min="11009" max="11009" width="7.42578125" customWidth="1"/>
    <col min="11010" max="11010" width="10.5703125" customWidth="1"/>
    <col min="11011" max="11011" width="10.42578125" customWidth="1"/>
    <col min="11012" max="11012" width="7.42578125" customWidth="1"/>
    <col min="11013" max="11013" width="10.5703125" customWidth="1"/>
    <col min="11014" max="11014" width="8.140625" customWidth="1"/>
    <col min="11015" max="11015" width="20.42578125" customWidth="1"/>
    <col min="11016" max="11016" width="11" customWidth="1"/>
    <col min="11017" max="11017" width="7.42578125" customWidth="1"/>
    <col min="11018" max="11018" width="18" customWidth="1"/>
    <col min="11019" max="11019" width="8" customWidth="1"/>
    <col min="11020" max="11263" width="10.85546875"/>
    <col min="11264" max="11264" width="0.42578125" customWidth="1"/>
    <col min="11265" max="11265" width="7.42578125" customWidth="1"/>
    <col min="11266" max="11266" width="10.5703125" customWidth="1"/>
    <col min="11267" max="11267" width="10.42578125" customWidth="1"/>
    <col min="11268" max="11268" width="7.42578125" customWidth="1"/>
    <col min="11269" max="11269" width="10.5703125" customWidth="1"/>
    <col min="11270" max="11270" width="8.140625" customWidth="1"/>
    <col min="11271" max="11271" width="20.42578125" customWidth="1"/>
    <col min="11272" max="11272" width="11" customWidth="1"/>
    <col min="11273" max="11273" width="7.42578125" customWidth="1"/>
    <col min="11274" max="11274" width="18" customWidth="1"/>
    <col min="11275" max="11275" width="8" customWidth="1"/>
    <col min="11276" max="11519" width="10.85546875"/>
    <col min="11520" max="11520" width="0.42578125" customWidth="1"/>
    <col min="11521" max="11521" width="7.42578125" customWidth="1"/>
    <col min="11522" max="11522" width="10.5703125" customWidth="1"/>
    <col min="11523" max="11523" width="10.42578125" customWidth="1"/>
    <col min="11524" max="11524" width="7.42578125" customWidth="1"/>
    <col min="11525" max="11525" width="10.5703125" customWidth="1"/>
    <col min="11526" max="11526" width="8.140625" customWidth="1"/>
    <col min="11527" max="11527" width="20.42578125" customWidth="1"/>
    <col min="11528" max="11528" width="11" customWidth="1"/>
    <col min="11529" max="11529" width="7.42578125" customWidth="1"/>
    <col min="11530" max="11530" width="18" customWidth="1"/>
    <col min="11531" max="11531" width="8" customWidth="1"/>
    <col min="11532" max="11775" width="10.85546875"/>
    <col min="11776" max="11776" width="0.42578125" customWidth="1"/>
    <col min="11777" max="11777" width="7.42578125" customWidth="1"/>
    <col min="11778" max="11778" width="10.5703125" customWidth="1"/>
    <col min="11779" max="11779" width="10.42578125" customWidth="1"/>
    <col min="11780" max="11780" width="7.42578125" customWidth="1"/>
    <col min="11781" max="11781" width="10.5703125" customWidth="1"/>
    <col min="11782" max="11782" width="8.140625" customWidth="1"/>
    <col min="11783" max="11783" width="20.42578125" customWidth="1"/>
    <col min="11784" max="11784" width="11" customWidth="1"/>
    <col min="11785" max="11785" width="7.42578125" customWidth="1"/>
    <col min="11786" max="11786" width="18" customWidth="1"/>
    <col min="11787" max="11787" width="8" customWidth="1"/>
    <col min="11788" max="12031" width="10.85546875"/>
    <col min="12032" max="12032" width="0.42578125" customWidth="1"/>
    <col min="12033" max="12033" width="7.42578125" customWidth="1"/>
    <col min="12034" max="12034" width="10.5703125" customWidth="1"/>
    <col min="12035" max="12035" width="10.42578125" customWidth="1"/>
    <col min="12036" max="12036" width="7.42578125" customWidth="1"/>
    <col min="12037" max="12037" width="10.5703125" customWidth="1"/>
    <col min="12038" max="12038" width="8.140625" customWidth="1"/>
    <col min="12039" max="12039" width="20.42578125" customWidth="1"/>
    <col min="12040" max="12040" width="11" customWidth="1"/>
    <col min="12041" max="12041" width="7.42578125" customWidth="1"/>
    <col min="12042" max="12042" width="18" customWidth="1"/>
    <col min="12043" max="12043" width="8" customWidth="1"/>
    <col min="12044" max="12287" width="10.85546875"/>
    <col min="12288" max="12288" width="0.42578125" customWidth="1"/>
    <col min="12289" max="12289" width="7.42578125" customWidth="1"/>
    <col min="12290" max="12290" width="10.5703125" customWidth="1"/>
    <col min="12291" max="12291" width="10.42578125" customWidth="1"/>
    <col min="12292" max="12292" width="7.42578125" customWidth="1"/>
    <col min="12293" max="12293" width="10.5703125" customWidth="1"/>
    <col min="12294" max="12294" width="8.140625" customWidth="1"/>
    <col min="12295" max="12295" width="20.42578125" customWidth="1"/>
    <col min="12296" max="12296" width="11" customWidth="1"/>
    <col min="12297" max="12297" width="7.42578125" customWidth="1"/>
    <col min="12298" max="12298" width="18" customWidth="1"/>
    <col min="12299" max="12299" width="8" customWidth="1"/>
    <col min="12300" max="12543" width="10.85546875"/>
    <col min="12544" max="12544" width="0.42578125" customWidth="1"/>
    <col min="12545" max="12545" width="7.42578125" customWidth="1"/>
    <col min="12546" max="12546" width="10.5703125" customWidth="1"/>
    <col min="12547" max="12547" width="10.42578125" customWidth="1"/>
    <col min="12548" max="12548" width="7.42578125" customWidth="1"/>
    <col min="12549" max="12549" width="10.5703125" customWidth="1"/>
    <col min="12550" max="12550" width="8.140625" customWidth="1"/>
    <col min="12551" max="12551" width="20.42578125" customWidth="1"/>
    <col min="12552" max="12552" width="11" customWidth="1"/>
    <col min="12553" max="12553" width="7.42578125" customWidth="1"/>
    <col min="12554" max="12554" width="18" customWidth="1"/>
    <col min="12555" max="12555" width="8" customWidth="1"/>
    <col min="12556" max="12799" width="10.85546875"/>
    <col min="12800" max="12800" width="0.42578125" customWidth="1"/>
    <col min="12801" max="12801" width="7.42578125" customWidth="1"/>
    <col min="12802" max="12802" width="10.5703125" customWidth="1"/>
    <col min="12803" max="12803" width="10.42578125" customWidth="1"/>
    <col min="12804" max="12804" width="7.42578125" customWidth="1"/>
    <col min="12805" max="12805" width="10.5703125" customWidth="1"/>
    <col min="12806" max="12806" width="8.140625" customWidth="1"/>
    <col min="12807" max="12807" width="20.42578125" customWidth="1"/>
    <col min="12808" max="12808" width="11" customWidth="1"/>
    <col min="12809" max="12809" width="7.42578125" customWidth="1"/>
    <col min="12810" max="12810" width="18" customWidth="1"/>
    <col min="12811" max="12811" width="8" customWidth="1"/>
    <col min="12812" max="13055" width="10.85546875"/>
    <col min="13056" max="13056" width="0.42578125" customWidth="1"/>
    <col min="13057" max="13057" width="7.42578125" customWidth="1"/>
    <col min="13058" max="13058" width="10.5703125" customWidth="1"/>
    <col min="13059" max="13059" width="10.42578125" customWidth="1"/>
    <col min="13060" max="13060" width="7.42578125" customWidth="1"/>
    <col min="13061" max="13061" width="10.5703125" customWidth="1"/>
    <col min="13062" max="13062" width="8.140625" customWidth="1"/>
    <col min="13063" max="13063" width="20.42578125" customWidth="1"/>
    <col min="13064" max="13064" width="11" customWidth="1"/>
    <col min="13065" max="13065" width="7.42578125" customWidth="1"/>
    <col min="13066" max="13066" width="18" customWidth="1"/>
    <col min="13067" max="13067" width="8" customWidth="1"/>
    <col min="13068" max="13311" width="10.85546875"/>
    <col min="13312" max="13312" width="0.42578125" customWidth="1"/>
    <col min="13313" max="13313" width="7.42578125" customWidth="1"/>
    <col min="13314" max="13314" width="10.5703125" customWidth="1"/>
    <col min="13315" max="13315" width="10.42578125" customWidth="1"/>
    <col min="13316" max="13316" width="7.42578125" customWidth="1"/>
    <col min="13317" max="13317" width="10.5703125" customWidth="1"/>
    <col min="13318" max="13318" width="8.140625" customWidth="1"/>
    <col min="13319" max="13319" width="20.42578125" customWidth="1"/>
    <col min="13320" max="13320" width="11" customWidth="1"/>
    <col min="13321" max="13321" width="7.42578125" customWidth="1"/>
    <col min="13322" max="13322" width="18" customWidth="1"/>
    <col min="13323" max="13323" width="8" customWidth="1"/>
    <col min="13324" max="13567" width="10.85546875"/>
    <col min="13568" max="13568" width="0.42578125" customWidth="1"/>
    <col min="13569" max="13569" width="7.42578125" customWidth="1"/>
    <col min="13570" max="13570" width="10.5703125" customWidth="1"/>
    <col min="13571" max="13571" width="10.42578125" customWidth="1"/>
    <col min="13572" max="13572" width="7.42578125" customWidth="1"/>
    <col min="13573" max="13573" width="10.5703125" customWidth="1"/>
    <col min="13574" max="13574" width="8.140625" customWidth="1"/>
    <col min="13575" max="13575" width="20.42578125" customWidth="1"/>
    <col min="13576" max="13576" width="11" customWidth="1"/>
    <col min="13577" max="13577" width="7.42578125" customWidth="1"/>
    <col min="13578" max="13578" width="18" customWidth="1"/>
    <col min="13579" max="13579" width="8" customWidth="1"/>
    <col min="13580" max="13823" width="10.85546875"/>
    <col min="13824" max="13824" width="0.42578125" customWidth="1"/>
    <col min="13825" max="13825" width="7.42578125" customWidth="1"/>
    <col min="13826" max="13826" width="10.5703125" customWidth="1"/>
    <col min="13827" max="13827" width="10.42578125" customWidth="1"/>
    <col min="13828" max="13828" width="7.42578125" customWidth="1"/>
    <col min="13829" max="13829" width="10.5703125" customWidth="1"/>
    <col min="13830" max="13830" width="8.140625" customWidth="1"/>
    <col min="13831" max="13831" width="20.42578125" customWidth="1"/>
    <col min="13832" max="13832" width="11" customWidth="1"/>
    <col min="13833" max="13833" width="7.42578125" customWidth="1"/>
    <col min="13834" max="13834" width="18" customWidth="1"/>
    <col min="13835" max="13835" width="8" customWidth="1"/>
    <col min="13836" max="14079" width="10.85546875"/>
    <col min="14080" max="14080" width="0.42578125" customWidth="1"/>
    <col min="14081" max="14081" width="7.42578125" customWidth="1"/>
    <col min="14082" max="14082" width="10.5703125" customWidth="1"/>
    <col min="14083" max="14083" width="10.42578125" customWidth="1"/>
    <col min="14084" max="14084" width="7.42578125" customWidth="1"/>
    <col min="14085" max="14085" width="10.5703125" customWidth="1"/>
    <col min="14086" max="14086" width="8.140625" customWidth="1"/>
    <col min="14087" max="14087" width="20.42578125" customWidth="1"/>
    <col min="14088" max="14088" width="11" customWidth="1"/>
    <col min="14089" max="14089" width="7.42578125" customWidth="1"/>
    <col min="14090" max="14090" width="18" customWidth="1"/>
    <col min="14091" max="14091" width="8" customWidth="1"/>
    <col min="14092" max="14335" width="10.85546875"/>
    <col min="14336" max="14336" width="0.42578125" customWidth="1"/>
    <col min="14337" max="14337" width="7.42578125" customWidth="1"/>
    <col min="14338" max="14338" width="10.5703125" customWidth="1"/>
    <col min="14339" max="14339" width="10.42578125" customWidth="1"/>
    <col min="14340" max="14340" width="7.42578125" customWidth="1"/>
    <col min="14341" max="14341" width="10.5703125" customWidth="1"/>
    <col min="14342" max="14342" width="8.140625" customWidth="1"/>
    <col min="14343" max="14343" width="20.42578125" customWidth="1"/>
    <col min="14344" max="14344" width="11" customWidth="1"/>
    <col min="14345" max="14345" width="7.42578125" customWidth="1"/>
    <col min="14346" max="14346" width="18" customWidth="1"/>
    <col min="14347" max="14347" width="8" customWidth="1"/>
    <col min="14348" max="14591" width="10.85546875"/>
    <col min="14592" max="14592" width="0.42578125" customWidth="1"/>
    <col min="14593" max="14593" width="7.42578125" customWidth="1"/>
    <col min="14594" max="14594" width="10.5703125" customWidth="1"/>
    <col min="14595" max="14595" width="10.42578125" customWidth="1"/>
    <col min="14596" max="14596" width="7.42578125" customWidth="1"/>
    <col min="14597" max="14597" width="10.5703125" customWidth="1"/>
    <col min="14598" max="14598" width="8.140625" customWidth="1"/>
    <col min="14599" max="14599" width="20.42578125" customWidth="1"/>
    <col min="14600" max="14600" width="11" customWidth="1"/>
    <col min="14601" max="14601" width="7.42578125" customWidth="1"/>
    <col min="14602" max="14602" width="18" customWidth="1"/>
    <col min="14603" max="14603" width="8" customWidth="1"/>
    <col min="14604" max="14847" width="10.85546875"/>
    <col min="14848" max="14848" width="0.42578125" customWidth="1"/>
    <col min="14849" max="14849" width="7.42578125" customWidth="1"/>
    <col min="14850" max="14850" width="10.5703125" customWidth="1"/>
    <col min="14851" max="14851" width="10.42578125" customWidth="1"/>
    <col min="14852" max="14852" width="7.42578125" customWidth="1"/>
    <col min="14853" max="14853" width="10.5703125" customWidth="1"/>
    <col min="14854" max="14854" width="8.140625" customWidth="1"/>
    <col min="14855" max="14855" width="20.42578125" customWidth="1"/>
    <col min="14856" max="14856" width="11" customWidth="1"/>
    <col min="14857" max="14857" width="7.42578125" customWidth="1"/>
    <col min="14858" max="14858" width="18" customWidth="1"/>
    <col min="14859" max="14859" width="8" customWidth="1"/>
    <col min="14860" max="15103" width="10.85546875"/>
    <col min="15104" max="15104" width="0.42578125" customWidth="1"/>
    <col min="15105" max="15105" width="7.42578125" customWidth="1"/>
    <col min="15106" max="15106" width="10.5703125" customWidth="1"/>
    <col min="15107" max="15107" width="10.42578125" customWidth="1"/>
    <col min="15108" max="15108" width="7.42578125" customWidth="1"/>
    <col min="15109" max="15109" width="10.5703125" customWidth="1"/>
    <col min="15110" max="15110" width="8.140625" customWidth="1"/>
    <col min="15111" max="15111" width="20.42578125" customWidth="1"/>
    <col min="15112" max="15112" width="11" customWidth="1"/>
    <col min="15113" max="15113" width="7.42578125" customWidth="1"/>
    <col min="15114" max="15114" width="18" customWidth="1"/>
    <col min="15115" max="15115" width="8" customWidth="1"/>
    <col min="15116" max="15359" width="10.85546875"/>
    <col min="15360" max="15360" width="0.42578125" customWidth="1"/>
    <col min="15361" max="15361" width="7.42578125" customWidth="1"/>
    <col min="15362" max="15362" width="10.5703125" customWidth="1"/>
    <col min="15363" max="15363" width="10.42578125" customWidth="1"/>
    <col min="15364" max="15364" width="7.42578125" customWidth="1"/>
    <col min="15365" max="15365" width="10.5703125" customWidth="1"/>
    <col min="15366" max="15366" width="8.140625" customWidth="1"/>
    <col min="15367" max="15367" width="20.42578125" customWidth="1"/>
    <col min="15368" max="15368" width="11" customWidth="1"/>
    <col min="15369" max="15369" width="7.42578125" customWidth="1"/>
    <col min="15370" max="15370" width="18" customWidth="1"/>
    <col min="15371" max="15371" width="8" customWidth="1"/>
    <col min="15372" max="15615" width="10.85546875"/>
    <col min="15616" max="15616" width="0.42578125" customWidth="1"/>
    <col min="15617" max="15617" width="7.42578125" customWidth="1"/>
    <col min="15618" max="15618" width="10.5703125" customWidth="1"/>
    <col min="15619" max="15619" width="10.42578125" customWidth="1"/>
    <col min="15620" max="15620" width="7.42578125" customWidth="1"/>
    <col min="15621" max="15621" width="10.5703125" customWidth="1"/>
    <col min="15622" max="15622" width="8.140625" customWidth="1"/>
    <col min="15623" max="15623" width="20.42578125" customWidth="1"/>
    <col min="15624" max="15624" width="11" customWidth="1"/>
    <col min="15625" max="15625" width="7.42578125" customWidth="1"/>
    <col min="15626" max="15626" width="18" customWidth="1"/>
    <col min="15627" max="15627" width="8" customWidth="1"/>
    <col min="15628" max="15871" width="10.85546875"/>
    <col min="15872" max="15872" width="0.42578125" customWidth="1"/>
    <col min="15873" max="15873" width="7.42578125" customWidth="1"/>
    <col min="15874" max="15874" width="10.5703125" customWidth="1"/>
    <col min="15875" max="15875" width="10.42578125" customWidth="1"/>
    <col min="15876" max="15876" width="7.42578125" customWidth="1"/>
    <col min="15877" max="15877" width="10.5703125" customWidth="1"/>
    <col min="15878" max="15878" width="8.140625" customWidth="1"/>
    <col min="15879" max="15879" width="20.42578125" customWidth="1"/>
    <col min="15880" max="15880" width="11" customWidth="1"/>
    <col min="15881" max="15881" width="7.42578125" customWidth="1"/>
    <col min="15882" max="15882" width="18" customWidth="1"/>
    <col min="15883" max="15883" width="8" customWidth="1"/>
    <col min="15884" max="16127" width="10.85546875"/>
    <col min="16128" max="16128" width="0.42578125" customWidth="1"/>
    <col min="16129" max="16129" width="7.42578125" customWidth="1"/>
    <col min="16130" max="16130" width="10.5703125" customWidth="1"/>
    <col min="16131" max="16131" width="10.42578125" customWidth="1"/>
    <col min="16132" max="16132" width="7.42578125" customWidth="1"/>
    <col min="16133" max="16133" width="10.5703125" customWidth="1"/>
    <col min="16134" max="16134" width="8.140625" customWidth="1"/>
    <col min="16135" max="16135" width="20.42578125" customWidth="1"/>
    <col min="16136" max="16136" width="11" customWidth="1"/>
    <col min="16137" max="16137" width="7.42578125" customWidth="1"/>
    <col min="16138" max="16138" width="18" customWidth="1"/>
    <col min="16139" max="16139" width="8" customWidth="1"/>
    <col min="16140" max="16384" width="10.85546875"/>
  </cols>
  <sheetData>
    <row r="1" spans="1:12" ht="25.5" customHeight="1" thickBot="1" x14ac:dyDescent="0.3"/>
    <row r="2" spans="1:12" ht="21.75" thickBot="1" x14ac:dyDescent="0.4">
      <c r="A2" s="947" t="s">
        <v>459</v>
      </c>
      <c r="B2" s="190"/>
      <c r="C2" s="190"/>
      <c r="D2" s="190"/>
      <c r="E2" s="190"/>
      <c r="F2" s="190"/>
      <c r="G2" s="191"/>
    </row>
    <row r="4" spans="1:12" ht="15.75" x14ac:dyDescent="0.25">
      <c r="A4" s="287" t="s">
        <v>478</v>
      </c>
    </row>
    <row r="5" spans="1:12" ht="3.75" customHeight="1" thickBot="1" x14ac:dyDescent="0.3"/>
    <row r="6" spans="1:12" ht="15.75" thickBot="1" x14ac:dyDescent="0.3">
      <c r="A6" s="1624" t="s">
        <v>489</v>
      </c>
      <c r="B6" s="1611"/>
      <c r="C6" s="1611"/>
      <c r="D6" s="1611"/>
      <c r="E6" s="1611"/>
      <c r="F6" s="1612"/>
      <c r="G6" s="1624" t="s">
        <v>490</v>
      </c>
      <c r="H6" s="1611"/>
      <c r="I6" s="1611"/>
      <c r="J6" s="1611"/>
      <c r="K6" s="1611"/>
      <c r="L6" s="1612"/>
    </row>
    <row r="7" spans="1:12" s="30" customFormat="1" ht="12.75" x14ac:dyDescent="0.2">
      <c r="A7" s="791" t="s">
        <v>481</v>
      </c>
      <c r="B7" s="1625" t="s">
        <v>482</v>
      </c>
      <c r="C7" s="948" t="s">
        <v>483</v>
      </c>
      <c r="D7" s="1327" t="s">
        <v>159</v>
      </c>
      <c r="E7" s="1623"/>
      <c r="F7" s="950" t="s">
        <v>486</v>
      </c>
      <c r="G7" s="791" t="s">
        <v>481</v>
      </c>
      <c r="H7" s="1625" t="s">
        <v>482</v>
      </c>
      <c r="I7" s="948" t="s">
        <v>483</v>
      </c>
      <c r="J7" s="1327" t="s">
        <v>159</v>
      </c>
      <c r="K7" s="1623"/>
      <c r="L7" s="1021" t="s">
        <v>486</v>
      </c>
    </row>
    <row r="8" spans="1:12" s="30" customFormat="1" ht="13.5" thickBot="1" x14ac:dyDescent="0.25">
      <c r="A8" s="794"/>
      <c r="B8" s="1563"/>
      <c r="C8" s="850" t="s">
        <v>146</v>
      </c>
      <c r="D8" s="850" t="s">
        <v>484</v>
      </c>
      <c r="E8" s="949" t="s">
        <v>485</v>
      </c>
      <c r="F8" s="788" t="s">
        <v>447</v>
      </c>
      <c r="G8" s="794"/>
      <c r="H8" s="1563"/>
      <c r="I8" s="850" t="s">
        <v>146</v>
      </c>
      <c r="J8" s="850" t="s">
        <v>484</v>
      </c>
      <c r="K8" s="949" t="s">
        <v>485</v>
      </c>
      <c r="L8" s="866" t="s">
        <v>447</v>
      </c>
    </row>
    <row r="9" spans="1:12" s="30" customFormat="1" ht="23.1" customHeight="1" thickBot="1" x14ac:dyDescent="0.25">
      <c r="A9" s="960"/>
      <c r="B9" s="957"/>
      <c r="C9" s="951"/>
      <c r="D9" s="957"/>
      <c r="E9" s="951"/>
      <c r="F9" s="1172">
        <f>C9-E9</f>
        <v>0</v>
      </c>
      <c r="G9" s="956" t="s">
        <v>445</v>
      </c>
      <c r="H9" s="957"/>
      <c r="I9" s="952">
        <f>Feuil3!H97</f>
        <v>0</v>
      </c>
      <c r="J9" s="957"/>
      <c r="K9" s="951"/>
      <c r="L9" s="1176">
        <f>I9-K9</f>
        <v>0</v>
      </c>
    </row>
    <row r="10" spans="1:12" s="30" customFormat="1" ht="23.1" customHeight="1" thickBot="1" x14ac:dyDescent="0.25">
      <c r="A10" s="958"/>
      <c r="B10" s="959"/>
      <c r="C10" s="953"/>
      <c r="D10" s="959"/>
      <c r="E10" s="953"/>
      <c r="F10" s="1173">
        <f t="shared" ref="F10:F18" si="0">C10-E10</f>
        <v>0</v>
      </c>
      <c r="G10" s="958"/>
      <c r="H10" s="959"/>
      <c r="I10" s="953"/>
      <c r="J10" s="959"/>
      <c r="K10" s="953"/>
      <c r="L10" s="1176">
        <f t="shared" ref="L10:L11" si="1">I10-K10</f>
        <v>0</v>
      </c>
    </row>
    <row r="11" spans="1:12" s="30" customFormat="1" ht="23.1" customHeight="1" x14ac:dyDescent="0.2">
      <c r="A11" s="958"/>
      <c r="B11" s="959"/>
      <c r="C11" s="953"/>
      <c r="D11" s="959"/>
      <c r="E11" s="953"/>
      <c r="F11" s="1173">
        <f t="shared" si="0"/>
        <v>0</v>
      </c>
      <c r="G11" s="958"/>
      <c r="H11" s="959"/>
      <c r="I11" s="953"/>
      <c r="J11" s="959"/>
      <c r="K11" s="953"/>
      <c r="L11" s="1176">
        <f t="shared" si="1"/>
        <v>0</v>
      </c>
    </row>
    <row r="12" spans="1:12" s="30" customFormat="1" ht="23.1" customHeight="1" thickBot="1" x14ac:dyDescent="0.25">
      <c r="A12" s="958"/>
      <c r="B12" s="959"/>
      <c r="C12" s="953"/>
      <c r="D12" s="959"/>
      <c r="E12" s="953"/>
      <c r="F12" s="1173">
        <f t="shared" si="0"/>
        <v>0</v>
      </c>
      <c r="G12" s="963"/>
      <c r="H12" s="964"/>
      <c r="I12" s="965"/>
      <c r="J12" s="964"/>
      <c r="K12" s="965"/>
      <c r="L12" s="1177">
        <f>I12-K12</f>
        <v>0</v>
      </c>
    </row>
    <row r="13" spans="1:12" s="30" customFormat="1" ht="12" customHeight="1" x14ac:dyDescent="0.2">
      <c r="A13" s="1633"/>
      <c r="B13" s="1635"/>
      <c r="C13" s="1637"/>
      <c r="D13" s="1635"/>
      <c r="E13" s="1637"/>
      <c r="F13" s="1626">
        <f t="shared" si="0"/>
        <v>0</v>
      </c>
      <c r="G13" s="980"/>
      <c r="H13" s="981"/>
      <c r="I13" s="982"/>
      <c r="J13" s="981"/>
      <c r="K13" s="982"/>
      <c r="L13" s="1178">
        <f>SUM(L9:L12)</f>
        <v>0</v>
      </c>
    </row>
    <row r="14" spans="1:12" s="30" customFormat="1" ht="12" customHeight="1" thickBot="1" x14ac:dyDescent="0.25">
      <c r="A14" s="1634"/>
      <c r="B14" s="1636"/>
      <c r="C14" s="1638"/>
      <c r="D14" s="1636"/>
      <c r="E14" s="1638"/>
      <c r="F14" s="1627"/>
      <c r="G14" s="1022"/>
      <c r="H14" s="983"/>
      <c r="I14" s="985"/>
      <c r="J14" s="984"/>
      <c r="K14" s="985"/>
      <c r="L14" s="978" t="str">
        <f>Feuil1!D6</f>
        <v>UM</v>
      </c>
    </row>
    <row r="15" spans="1:12" s="30" customFormat="1" ht="23.1" customHeight="1" thickBot="1" x14ac:dyDescent="0.25">
      <c r="A15" s="958"/>
      <c r="B15" s="959"/>
      <c r="C15" s="953"/>
      <c r="D15" s="959"/>
      <c r="E15" s="953"/>
      <c r="F15" s="1173">
        <f t="shared" si="0"/>
        <v>0</v>
      </c>
      <c r="G15" s="1640" t="s">
        <v>491</v>
      </c>
      <c r="H15" s="1532"/>
      <c r="I15" s="1532"/>
      <c r="J15" s="1532"/>
      <c r="K15" s="1532"/>
      <c r="L15" s="1533"/>
    </row>
    <row r="16" spans="1:12" s="30" customFormat="1" ht="23.1" customHeight="1" thickBot="1" x14ac:dyDescent="0.25">
      <c r="A16" s="958"/>
      <c r="B16" s="959"/>
      <c r="C16" s="953"/>
      <c r="D16" s="959"/>
      <c r="E16" s="953"/>
      <c r="F16" s="1173">
        <f t="shared" si="0"/>
        <v>0</v>
      </c>
      <c r="G16" s="1619" t="s">
        <v>487</v>
      </c>
      <c r="H16" s="1548"/>
      <c r="I16" s="969"/>
      <c r="J16" s="968"/>
      <c r="K16" s="969"/>
      <c r="L16" s="970" t="s">
        <v>488</v>
      </c>
    </row>
    <row r="17" spans="1:12" s="30" customFormat="1" ht="23.1" customHeight="1" x14ac:dyDescent="0.2">
      <c r="A17" s="958"/>
      <c r="B17" s="959"/>
      <c r="C17" s="953"/>
      <c r="D17" s="959"/>
      <c r="E17" s="953"/>
      <c r="F17" s="1173">
        <f t="shared" si="0"/>
        <v>0</v>
      </c>
      <c r="G17" s="1641"/>
      <c r="H17" s="1520"/>
      <c r="I17" s="962"/>
      <c r="J17" s="961"/>
      <c r="K17" s="962"/>
      <c r="L17" s="1023"/>
    </row>
    <row r="18" spans="1:12" s="30" customFormat="1" ht="23.1" customHeight="1" thickBot="1" x14ac:dyDescent="0.25">
      <c r="A18" s="963"/>
      <c r="B18" s="964"/>
      <c r="C18" s="965"/>
      <c r="D18" s="964"/>
      <c r="E18" s="965"/>
      <c r="F18" s="1174">
        <f t="shared" si="0"/>
        <v>0</v>
      </c>
      <c r="G18" s="1642"/>
      <c r="H18" s="1362"/>
      <c r="I18" s="967"/>
      <c r="J18" s="966"/>
      <c r="K18" s="967"/>
      <c r="L18" s="1024"/>
    </row>
    <row r="19" spans="1:12" s="272" customFormat="1" ht="12" x14ac:dyDescent="0.2">
      <c r="A19" s="971"/>
      <c r="B19" s="972"/>
      <c r="C19" s="973"/>
      <c r="D19" s="1025"/>
      <c r="E19" s="973"/>
      <c r="F19" s="1175">
        <f>SUM(F9:F18)</f>
        <v>0</v>
      </c>
      <c r="G19" s="971"/>
      <c r="H19" s="972"/>
      <c r="I19" s="973"/>
      <c r="J19" s="972"/>
      <c r="K19" s="973"/>
      <c r="L19" s="1179">
        <f>SUM(L17:L18)</f>
        <v>0</v>
      </c>
    </row>
    <row r="20" spans="1:12" s="979" customFormat="1" ht="12.75" thickBot="1" x14ac:dyDescent="0.25">
      <c r="A20" s="974"/>
      <c r="B20" s="975"/>
      <c r="C20" s="1027"/>
      <c r="D20" s="1026"/>
      <c r="E20" s="1027"/>
      <c r="F20" s="976" t="str">
        <f>Feuil1!D6</f>
        <v>UM</v>
      </c>
      <c r="G20" s="974"/>
      <c r="H20" s="975"/>
      <c r="I20" s="977"/>
      <c r="J20" s="975"/>
      <c r="K20" s="977"/>
      <c r="L20" s="978" t="str">
        <f>Feuil1!D6</f>
        <v>UM</v>
      </c>
    </row>
    <row r="21" spans="1:12" ht="15.75" thickBot="1" x14ac:dyDescent="0.3"/>
    <row r="22" spans="1:12" ht="15.75" thickBot="1" x14ac:dyDescent="0.3">
      <c r="A22" s="703" t="s">
        <v>448</v>
      </c>
      <c r="B22" s="703"/>
      <c r="C22" s="703"/>
      <c r="D22" s="954"/>
      <c r="E22" s="1180">
        <f>F19+L13+L19</f>
        <v>0</v>
      </c>
      <c r="F22" s="955" t="str">
        <f>Feuil1!D6</f>
        <v>UM</v>
      </c>
    </row>
    <row r="23" spans="1:12" ht="15.75" thickBot="1" x14ac:dyDescent="0.3"/>
    <row r="24" spans="1:12" x14ac:dyDescent="0.25">
      <c r="A24" s="1639" t="s">
        <v>189</v>
      </c>
      <c r="B24" s="1468"/>
      <c r="C24" s="1468"/>
      <c r="D24" s="1468"/>
      <c r="E24" s="1468"/>
      <c r="F24" s="1468"/>
      <c r="G24" s="1468"/>
      <c r="H24" s="1468"/>
      <c r="I24" s="1468"/>
      <c r="J24" s="1468"/>
      <c r="K24" s="1468"/>
      <c r="L24" s="1469"/>
    </row>
    <row r="25" spans="1:12" x14ac:dyDescent="0.25">
      <c r="A25" s="1321"/>
      <c r="B25" s="1319"/>
      <c r="C25" s="1319"/>
      <c r="D25" s="1319"/>
      <c r="E25" s="1319"/>
      <c r="F25" s="1319"/>
      <c r="G25" s="1319"/>
      <c r="H25" s="1319"/>
      <c r="I25" s="1319"/>
      <c r="J25" s="1319"/>
      <c r="K25" s="1319"/>
      <c r="L25" s="1320"/>
    </row>
    <row r="26" spans="1:12" x14ac:dyDescent="0.25">
      <c r="A26" s="1321"/>
      <c r="B26" s="1319"/>
      <c r="C26" s="1319"/>
      <c r="D26" s="1319"/>
      <c r="E26" s="1319"/>
      <c r="F26" s="1319"/>
      <c r="G26" s="1319"/>
      <c r="H26" s="1319"/>
      <c r="I26" s="1319"/>
      <c r="J26" s="1319"/>
      <c r="K26" s="1319"/>
      <c r="L26" s="1320"/>
    </row>
    <row r="27" spans="1:12" ht="15.75" thickBot="1" x14ac:dyDescent="0.3">
      <c r="A27" s="1322"/>
      <c r="B27" s="1323"/>
      <c r="C27" s="1323"/>
      <c r="D27" s="1323"/>
      <c r="E27" s="1323"/>
      <c r="F27" s="1323"/>
      <c r="G27" s="1323"/>
      <c r="H27" s="1323"/>
      <c r="I27" s="1323"/>
      <c r="J27" s="1323"/>
      <c r="K27" s="1323"/>
      <c r="L27" s="1324"/>
    </row>
    <row r="29" spans="1:12" ht="16.5" thickBot="1" x14ac:dyDescent="0.3">
      <c r="A29" s="287" t="s">
        <v>449</v>
      </c>
    </row>
    <row r="30" spans="1:12" ht="15.75" thickBot="1" x14ac:dyDescent="0.3">
      <c r="A30" s="1628" t="s">
        <v>160</v>
      </c>
      <c r="B30" s="1629"/>
      <c r="C30" s="1630"/>
      <c r="D30" s="1181">
        <f>Feuil8!E37</f>
        <v>0</v>
      </c>
      <c r="E30" s="999" t="str">
        <f>Feuil1!D6</f>
        <v>UM</v>
      </c>
      <c r="F30" s="1000" t="str">
        <f>IF($D$35=0,"-",D30/$D$35)</f>
        <v>-</v>
      </c>
      <c r="H30" s="1515" t="s">
        <v>189</v>
      </c>
      <c r="I30" s="1468"/>
      <c r="J30" s="1468"/>
      <c r="K30" s="1468"/>
      <c r="L30" s="1469"/>
    </row>
    <row r="31" spans="1:12" x14ac:dyDescent="0.25">
      <c r="A31" s="996" t="s">
        <v>453</v>
      </c>
      <c r="B31" s="997"/>
      <c r="C31" s="997"/>
      <c r="D31" s="1182">
        <f>D32+D33+D34</f>
        <v>0</v>
      </c>
      <c r="E31" s="998" t="str">
        <f>Feuil1!D6</f>
        <v>UM</v>
      </c>
      <c r="F31" s="1080" t="str">
        <f t="shared" ref="F31:F35" si="2">IF($D$35=0,"-",D31/$D$35)</f>
        <v>-</v>
      </c>
      <c r="H31" s="1321"/>
      <c r="I31" s="1319"/>
      <c r="J31" s="1319"/>
      <c r="K31" s="1319"/>
      <c r="L31" s="1320"/>
    </row>
    <row r="32" spans="1:12" x14ac:dyDescent="0.25">
      <c r="A32" s="1631" t="s">
        <v>454</v>
      </c>
      <c r="B32" s="989" t="s">
        <v>450</v>
      </c>
      <c r="C32" s="989"/>
      <c r="D32" s="1183">
        <f>F19</f>
        <v>0</v>
      </c>
      <c r="E32" s="994" t="str">
        <f>Feuil1!D6</f>
        <v>UM</v>
      </c>
      <c r="F32" s="990" t="str">
        <f t="shared" si="2"/>
        <v>-</v>
      </c>
      <c r="H32" s="1321"/>
      <c r="I32" s="1319"/>
      <c r="J32" s="1319"/>
      <c r="K32" s="1319"/>
      <c r="L32" s="1320"/>
    </row>
    <row r="33" spans="1:12" x14ac:dyDescent="0.25">
      <c r="A33" s="1632"/>
      <c r="B33" s="989" t="s">
        <v>451</v>
      </c>
      <c r="C33" s="989"/>
      <c r="D33" s="1183">
        <f>L13</f>
        <v>0</v>
      </c>
      <c r="E33" s="994" t="str">
        <f>Feuil1!D6</f>
        <v>UM</v>
      </c>
      <c r="F33" s="990" t="str">
        <f t="shared" si="2"/>
        <v>-</v>
      </c>
      <c r="H33" s="1321"/>
      <c r="I33" s="1319"/>
      <c r="J33" s="1319"/>
      <c r="K33" s="1319"/>
      <c r="L33" s="1320"/>
    </row>
    <row r="34" spans="1:12" ht="15.75" thickBot="1" x14ac:dyDescent="0.3">
      <c r="A34" s="1295"/>
      <c r="B34" s="991" t="s">
        <v>452</v>
      </c>
      <c r="C34" s="991"/>
      <c r="D34" s="1184">
        <f>L19</f>
        <v>0</v>
      </c>
      <c r="E34" s="995" t="str">
        <f>Feuil1!D6</f>
        <v>UM</v>
      </c>
      <c r="F34" s="1081" t="str">
        <f t="shared" si="2"/>
        <v>-</v>
      </c>
      <c r="H34" s="1321"/>
      <c r="I34" s="1319"/>
      <c r="J34" s="1319"/>
      <c r="K34" s="1319"/>
      <c r="L34" s="1320"/>
    </row>
    <row r="35" spans="1:12" ht="15.75" thickBot="1" x14ac:dyDescent="0.3">
      <c r="A35" s="992" t="s">
        <v>455</v>
      </c>
      <c r="B35" s="993"/>
      <c r="C35" s="993"/>
      <c r="D35" s="1181">
        <f>D30+D31</f>
        <v>0</v>
      </c>
      <c r="E35" s="993" t="str">
        <f>Feuil1!D6</f>
        <v>UM</v>
      </c>
      <c r="F35" s="1000" t="str">
        <f t="shared" si="2"/>
        <v>-</v>
      </c>
      <c r="H35" s="1322"/>
      <c r="I35" s="1323"/>
      <c r="J35" s="1323"/>
      <c r="K35" s="1323"/>
      <c r="L35" s="1324"/>
    </row>
    <row r="36" spans="1:12" x14ac:dyDescent="0.25">
      <c r="A36" s="986"/>
      <c r="B36" s="986"/>
      <c r="C36" s="986"/>
      <c r="D36" s="987"/>
      <c r="E36" s="986"/>
      <c r="F36" s="1002"/>
    </row>
    <row r="37" spans="1:12" s="1006" customFormat="1" ht="16.5" thickBot="1" x14ac:dyDescent="0.3">
      <c r="A37" s="287" t="s">
        <v>456</v>
      </c>
      <c r="B37" s="287"/>
      <c r="C37" s="287"/>
      <c r="D37" s="1004"/>
      <c r="E37" s="287"/>
      <c r="F37" s="1005"/>
    </row>
    <row r="38" spans="1:12" x14ac:dyDescent="0.25">
      <c r="A38" s="1008" t="s">
        <v>457</v>
      </c>
      <c r="B38" s="1185">
        <f>D35</f>
        <v>0</v>
      </c>
      <c r="C38" s="1009" t="str">
        <f>E35</f>
        <v>UM</v>
      </c>
      <c r="D38" s="1010"/>
      <c r="E38" s="703"/>
      <c r="F38" s="1003"/>
      <c r="H38" s="1515" t="s">
        <v>189</v>
      </c>
      <c r="I38" s="1505"/>
      <c r="J38" s="1505"/>
      <c r="K38" s="1505"/>
      <c r="L38" s="1506"/>
    </row>
    <row r="39" spans="1:12" ht="15.75" thickBot="1" x14ac:dyDescent="0.3">
      <c r="A39" s="404" t="s">
        <v>378</v>
      </c>
      <c r="B39" s="1186">
        <f>Feuil9!G18</f>
        <v>0</v>
      </c>
      <c r="C39" s="435" t="s">
        <v>378</v>
      </c>
      <c r="D39" s="1007"/>
      <c r="E39" s="703"/>
      <c r="F39" s="1003"/>
      <c r="H39" s="1507"/>
      <c r="I39" s="1508"/>
      <c r="J39" s="1508"/>
      <c r="K39" s="1508"/>
      <c r="L39" s="1509"/>
    </row>
    <row r="40" spans="1:12" ht="15.75" thickBot="1" x14ac:dyDescent="0.3">
      <c r="A40" s="992" t="s">
        <v>176</v>
      </c>
      <c r="B40" s="1082" t="str">
        <f>IF(B39=0,"-",B38/B39)</f>
        <v>-</v>
      </c>
      <c r="C40" s="1011" t="str">
        <f>Feuil1!D6</f>
        <v>UM</v>
      </c>
      <c r="D40" s="1012" t="s">
        <v>458</v>
      </c>
      <c r="E40" s="703"/>
      <c r="F40" s="1003"/>
      <c r="H40" s="1510"/>
      <c r="I40" s="1511"/>
      <c r="J40" s="1511"/>
      <c r="K40" s="1511"/>
      <c r="L40" s="1512"/>
    </row>
    <row r="41" spans="1:12" x14ac:dyDescent="0.25">
      <c r="A41" s="756"/>
      <c r="B41" s="703"/>
      <c r="C41" s="703"/>
      <c r="D41" s="954"/>
      <c r="E41" s="703"/>
      <c r="F41" s="1003"/>
    </row>
    <row r="42" spans="1:12" ht="15.75" thickBot="1" x14ac:dyDescent="0.3">
      <c r="A42" s="710"/>
      <c r="B42" s="716"/>
      <c r="C42" s="716"/>
      <c r="D42" s="988"/>
      <c r="E42" s="716"/>
      <c r="F42" s="1001"/>
    </row>
    <row r="43" spans="1:12" ht="21.75" thickBot="1" x14ac:dyDescent="0.4">
      <c r="A43" s="947" t="s">
        <v>477</v>
      </c>
      <c r="B43" s="190"/>
      <c r="C43" s="190"/>
      <c r="D43" s="190"/>
      <c r="E43" s="190"/>
      <c r="F43" s="190"/>
      <c r="G43" s="191"/>
    </row>
    <row r="45" spans="1:12" ht="15.75" x14ac:dyDescent="0.25">
      <c r="A45" s="287" t="s">
        <v>480</v>
      </c>
    </row>
    <row r="46" spans="1:12" ht="15.75" thickBot="1" x14ac:dyDescent="0.3">
      <c r="A46" s="703" t="s">
        <v>466</v>
      </c>
      <c r="G46" s="703" t="s">
        <v>467</v>
      </c>
    </row>
    <row r="47" spans="1:12" x14ac:dyDescent="0.25">
      <c r="A47" s="1008" t="s">
        <v>461</v>
      </c>
      <c r="B47" s="1013"/>
      <c r="C47" s="1013"/>
      <c r="D47" s="1083" t="str">
        <f>IF(Feuil9!K18=0,"-",Feuil9!L18/Feuil9!K18)</f>
        <v>-</v>
      </c>
      <c r="E47" s="1009" t="s">
        <v>462</v>
      </c>
      <c r="F47" s="1013"/>
      <c r="G47" s="1016" t="s">
        <v>461</v>
      </c>
      <c r="H47" s="1013"/>
      <c r="I47" s="1013"/>
      <c r="J47" s="1190"/>
      <c r="K47" s="1009" t="s">
        <v>462</v>
      </c>
      <c r="L47" s="1014"/>
    </row>
    <row r="48" spans="1:12" ht="29.45" customHeight="1" x14ac:dyDescent="0.25">
      <c r="A48" s="1321" t="s">
        <v>492</v>
      </c>
      <c r="B48" s="1219"/>
      <c r="C48" s="989" t="s">
        <v>463</v>
      </c>
      <c r="D48" s="1187"/>
      <c r="E48" s="1018" t="str">
        <f>Feuil1!D6</f>
        <v>UM</v>
      </c>
      <c r="F48" s="442" t="s">
        <v>460</v>
      </c>
      <c r="G48" s="1645" t="s">
        <v>492</v>
      </c>
      <c r="H48" s="1219"/>
      <c r="I48" s="989" t="s">
        <v>463</v>
      </c>
      <c r="J48" s="1191">
        <f>D48</f>
        <v>0</v>
      </c>
      <c r="K48" s="1018" t="str">
        <f>Feuil1!D6</f>
        <v>UM</v>
      </c>
      <c r="L48" s="1015" t="s">
        <v>460</v>
      </c>
    </row>
    <row r="49" spans="1:12" ht="29.1" customHeight="1" x14ac:dyDescent="0.25">
      <c r="A49" s="1643"/>
      <c r="B49" s="1644"/>
      <c r="C49" s="692" t="s">
        <v>464</v>
      </c>
      <c r="D49" s="1188" t="str">
        <f>IF(D47="-","-",D48*D47)</f>
        <v>-</v>
      </c>
      <c r="E49" s="1018" t="str">
        <f>Feuil1!D6</f>
        <v>UM</v>
      </c>
      <c r="F49" s="442" t="s">
        <v>174</v>
      </c>
      <c r="G49" s="1646"/>
      <c r="H49" s="1644"/>
      <c r="I49" s="692" t="s">
        <v>464</v>
      </c>
      <c r="J49" s="1191">
        <f>J48*J47</f>
        <v>0</v>
      </c>
      <c r="K49" s="1018" t="str">
        <f>Feuil1!D6</f>
        <v>UM</v>
      </c>
      <c r="L49" s="1015" t="s">
        <v>174</v>
      </c>
    </row>
    <row r="50" spans="1:12" ht="15.75" thickBot="1" x14ac:dyDescent="0.3">
      <c r="A50" s="404" t="s">
        <v>468</v>
      </c>
      <c r="D50" s="1189" t="str">
        <f>Feuil9!H172</f>
        <v>-</v>
      </c>
      <c r="E50" s="435" t="str">
        <f>Feuil1!D6</f>
        <v>UM</v>
      </c>
      <c r="F50" t="s">
        <v>465</v>
      </c>
      <c r="G50" s="1017" t="s">
        <v>468</v>
      </c>
      <c r="J50" s="1189" t="str">
        <f>D50</f>
        <v>-</v>
      </c>
      <c r="K50" s="435" t="str">
        <f>Feuil1!D6</f>
        <v>UM</v>
      </c>
      <c r="L50" s="406" t="s">
        <v>465</v>
      </c>
    </row>
    <row r="51" spans="1:12" ht="15.75" thickBot="1" x14ac:dyDescent="0.3">
      <c r="A51" s="992" t="s">
        <v>471</v>
      </c>
      <c r="B51" s="993"/>
      <c r="C51" s="993"/>
      <c r="D51" s="1082" t="e">
        <f>D50-D49</f>
        <v>#VALUE!</v>
      </c>
      <c r="E51" s="1011" t="str">
        <f>Feuil1!D6</f>
        <v>UM</v>
      </c>
      <c r="F51" s="993" t="s">
        <v>465</v>
      </c>
      <c r="G51" s="992" t="s">
        <v>471</v>
      </c>
      <c r="H51" s="993"/>
      <c r="I51" s="993"/>
      <c r="J51" s="1082" t="e">
        <f>J50-J49</f>
        <v>#VALUE!</v>
      </c>
      <c r="K51" s="1011" t="str">
        <f>Feuil1!D6</f>
        <v>UM</v>
      </c>
      <c r="L51" s="955" t="s">
        <v>465</v>
      </c>
    </row>
    <row r="53" spans="1:12" ht="15.75" x14ac:dyDescent="0.25">
      <c r="A53" s="287" t="s">
        <v>479</v>
      </c>
    </row>
    <row r="54" spans="1:12" ht="15.75" thickBot="1" x14ac:dyDescent="0.3">
      <c r="A54" s="703" t="s">
        <v>474</v>
      </c>
      <c r="G54" s="703" t="s">
        <v>475</v>
      </c>
    </row>
    <row r="55" spans="1:12" x14ac:dyDescent="0.25">
      <c r="A55" s="1008" t="s">
        <v>469</v>
      </c>
      <c r="B55" s="1013"/>
      <c r="C55" s="1013"/>
      <c r="D55" s="1083" t="str">
        <f>IF(Feuil9!G18=0,"-",Feuil9!L18/Feuil9!G18)</f>
        <v>-</v>
      </c>
      <c r="E55" s="1009" t="s">
        <v>462</v>
      </c>
      <c r="F55" s="1013"/>
      <c r="G55" s="1016" t="s">
        <v>469</v>
      </c>
      <c r="H55" s="1013"/>
      <c r="I55" s="1013"/>
      <c r="J55" s="1192">
        <f>J47</f>
        <v>0</v>
      </c>
      <c r="K55" s="1009" t="s">
        <v>462</v>
      </c>
      <c r="L55" s="1014"/>
    </row>
    <row r="56" spans="1:12" ht="28.5" customHeight="1" x14ac:dyDescent="0.25">
      <c r="A56" s="1321" t="s">
        <v>492</v>
      </c>
      <c r="B56" s="1219"/>
      <c r="C56" s="989" t="s">
        <v>463</v>
      </c>
      <c r="D56" s="1191">
        <f>D48</f>
        <v>0</v>
      </c>
      <c r="E56" s="1018" t="str">
        <f>Feuil1!D6</f>
        <v>UM</v>
      </c>
      <c r="F56" s="442" t="s">
        <v>460</v>
      </c>
      <c r="G56" s="1645" t="s">
        <v>492</v>
      </c>
      <c r="H56" s="1219"/>
      <c r="I56" s="989" t="s">
        <v>463</v>
      </c>
      <c r="J56" s="1191">
        <f>D56</f>
        <v>0</v>
      </c>
      <c r="K56" s="1018" t="str">
        <f>Feuil1!D6</f>
        <v>UM</v>
      </c>
      <c r="L56" s="1015" t="s">
        <v>460</v>
      </c>
    </row>
    <row r="57" spans="1:12" ht="29.45" customHeight="1" x14ac:dyDescent="0.25">
      <c r="A57" s="1643"/>
      <c r="B57" s="1644"/>
      <c r="C57" s="692" t="s">
        <v>470</v>
      </c>
      <c r="D57" s="1188" t="e">
        <f>D56*D55</f>
        <v>#VALUE!</v>
      </c>
      <c r="E57" s="1018" t="str">
        <f>Feuil1!D6</f>
        <v>UM</v>
      </c>
      <c r="F57" s="442" t="s">
        <v>458</v>
      </c>
      <c r="G57" s="1646"/>
      <c r="H57" s="1644"/>
      <c r="I57" s="692" t="s">
        <v>470</v>
      </c>
      <c r="J57" s="1191">
        <f>J56*J55</f>
        <v>0</v>
      </c>
      <c r="K57" s="1018" t="str">
        <f>Feuil1!D6</f>
        <v>UM</v>
      </c>
      <c r="L57" s="1015" t="s">
        <v>458</v>
      </c>
    </row>
    <row r="58" spans="1:12" ht="15.75" thickBot="1" x14ac:dyDescent="0.3">
      <c r="A58" s="404" t="s">
        <v>473</v>
      </c>
      <c r="D58" s="1189" t="str">
        <f>B40</f>
        <v>-</v>
      </c>
      <c r="E58" s="435" t="str">
        <f>Feuil1!D6</f>
        <v>UM</v>
      </c>
      <c r="F58" t="s">
        <v>476</v>
      </c>
      <c r="G58" s="1017" t="s">
        <v>473</v>
      </c>
      <c r="J58" s="1189" t="str">
        <f>D58</f>
        <v>-</v>
      </c>
      <c r="K58" s="435" t="str">
        <f>Feuil1!D6</f>
        <v>UM</v>
      </c>
      <c r="L58" s="406" t="s">
        <v>476</v>
      </c>
    </row>
    <row r="59" spans="1:12" ht="15.75" thickBot="1" x14ac:dyDescent="0.3">
      <c r="A59" s="1019" t="s">
        <v>472</v>
      </c>
      <c r="B59" s="993"/>
      <c r="C59" s="993"/>
      <c r="D59" s="1082" t="e">
        <f>D58-D57</f>
        <v>#VALUE!</v>
      </c>
      <c r="E59" s="1011" t="str">
        <f>Feuil1!D6</f>
        <v>UM</v>
      </c>
      <c r="F59" s="993" t="s">
        <v>476</v>
      </c>
      <c r="G59" s="1020" t="s">
        <v>472</v>
      </c>
      <c r="H59" s="993"/>
      <c r="I59" s="993"/>
      <c r="J59" s="1082" t="e">
        <f>J58-J57</f>
        <v>#VALUE!</v>
      </c>
      <c r="K59" s="1011" t="str">
        <f>Feuil1!D6</f>
        <v>UM</v>
      </c>
      <c r="L59" s="955" t="s">
        <v>476</v>
      </c>
    </row>
    <row r="60" spans="1:12" ht="15.75" thickBot="1" x14ac:dyDescent="0.3"/>
    <row r="61" spans="1:12" x14ac:dyDescent="0.25">
      <c r="A61" s="1515" t="s">
        <v>189</v>
      </c>
      <c r="B61" s="1468"/>
      <c r="C61" s="1468"/>
      <c r="D61" s="1468"/>
      <c r="E61" s="1468"/>
      <c r="F61" s="1468"/>
      <c r="G61" s="1468"/>
      <c r="H61" s="1468"/>
      <c r="I61" s="1468"/>
      <c r="J61" s="1468"/>
      <c r="K61" s="1468"/>
      <c r="L61" s="1469"/>
    </row>
    <row r="62" spans="1:12" x14ac:dyDescent="0.25">
      <c r="A62" s="1321"/>
      <c r="B62" s="1319"/>
      <c r="C62" s="1319"/>
      <c r="D62" s="1319"/>
      <c r="E62" s="1319"/>
      <c r="F62" s="1319"/>
      <c r="G62" s="1319"/>
      <c r="H62" s="1319"/>
      <c r="I62" s="1319"/>
      <c r="J62" s="1319"/>
      <c r="K62" s="1319"/>
      <c r="L62" s="1320"/>
    </row>
    <row r="63" spans="1:12" x14ac:dyDescent="0.25">
      <c r="A63" s="1321"/>
      <c r="B63" s="1319"/>
      <c r="C63" s="1319"/>
      <c r="D63" s="1319"/>
      <c r="E63" s="1319"/>
      <c r="F63" s="1319"/>
      <c r="G63" s="1319"/>
      <c r="H63" s="1319"/>
      <c r="I63" s="1319"/>
      <c r="J63" s="1319"/>
      <c r="K63" s="1319"/>
      <c r="L63" s="1320"/>
    </row>
    <row r="64" spans="1:12" x14ac:dyDescent="0.25">
      <c r="A64" s="1321"/>
      <c r="B64" s="1319"/>
      <c r="C64" s="1319"/>
      <c r="D64" s="1319"/>
      <c r="E64" s="1319"/>
      <c r="F64" s="1319"/>
      <c r="G64" s="1319"/>
      <c r="H64" s="1319"/>
      <c r="I64" s="1319"/>
      <c r="J64" s="1319"/>
      <c r="K64" s="1319"/>
      <c r="L64" s="1320"/>
    </row>
    <row r="65" spans="1:12" x14ac:dyDescent="0.25">
      <c r="A65" s="1321"/>
      <c r="B65" s="1319"/>
      <c r="C65" s="1319"/>
      <c r="D65" s="1319"/>
      <c r="E65" s="1319"/>
      <c r="F65" s="1319"/>
      <c r="G65" s="1319"/>
      <c r="H65" s="1319"/>
      <c r="I65" s="1319"/>
      <c r="J65" s="1319"/>
      <c r="K65" s="1319"/>
      <c r="L65" s="1320"/>
    </row>
    <row r="66" spans="1:12" ht="15.75" thickBot="1" x14ac:dyDescent="0.3">
      <c r="A66" s="1322"/>
      <c r="B66" s="1323"/>
      <c r="C66" s="1323"/>
      <c r="D66" s="1323"/>
      <c r="E66" s="1323"/>
      <c r="F66" s="1323"/>
      <c r="G66" s="1323"/>
      <c r="H66" s="1323"/>
      <c r="I66" s="1323"/>
      <c r="J66" s="1323"/>
      <c r="K66" s="1323"/>
      <c r="L66" s="1324"/>
    </row>
  </sheetData>
  <customSheetViews>
    <customSheetView guid="{25EBB9CF-0E12-4ABB-BD45-FC2EE0F8C2F6}">
      <selection activeCell="N7" sqref="N7"/>
      <pageMargins left="0.7" right="0.7" top="0.75" bottom="0.75" header="0.3" footer="0.3"/>
    </customSheetView>
    <customSheetView guid="{86269E4C-36EB-46E4-81EA-9312AEB5FEB4}">
      <selection activeCell="H18" sqref="H18"/>
      <pageMargins left="0.7" right="0.7" top="0.75" bottom="0.75" header="0.3" footer="0.3"/>
    </customSheetView>
  </customSheetViews>
  <mergeCells count="26">
    <mergeCell ref="A61:L66"/>
    <mergeCell ref="A48:B49"/>
    <mergeCell ref="G48:H49"/>
    <mergeCell ref="A56:B57"/>
    <mergeCell ref="G56:H57"/>
    <mergeCell ref="F13:F14"/>
    <mergeCell ref="A30:C30"/>
    <mergeCell ref="A32:A34"/>
    <mergeCell ref="H30:L35"/>
    <mergeCell ref="H38:L40"/>
    <mergeCell ref="A13:A14"/>
    <mergeCell ref="B13:B14"/>
    <mergeCell ref="C13:C14"/>
    <mergeCell ref="D13:D14"/>
    <mergeCell ref="E13:E14"/>
    <mergeCell ref="A24:L27"/>
    <mergeCell ref="G15:L15"/>
    <mergeCell ref="G16:H16"/>
    <mergeCell ref="G17:H17"/>
    <mergeCell ref="G18:H18"/>
    <mergeCell ref="D7:E7"/>
    <mergeCell ref="J7:K7"/>
    <mergeCell ref="G6:L6"/>
    <mergeCell ref="A6:F6"/>
    <mergeCell ref="B7:B8"/>
    <mergeCell ref="H7:H8"/>
  </mergeCells>
  <pageMargins left="0.25" right="0.25" top="0.75" bottom="0.75" header="0.3" footer="0.3"/>
  <pageSetup paperSize="9" orientation="landscape" r:id="rId1"/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E8" sqref="E8"/>
    </sheetView>
  </sheetViews>
  <sheetFormatPr baseColWidth="10" defaultRowHeight="15" x14ac:dyDescent="0.25"/>
  <sheetData/>
  <customSheetViews>
    <customSheetView guid="{25EBB9CF-0E12-4ABB-BD45-FC2EE0F8C2F6}">
      <selection activeCell="J14" sqref="J14"/>
      <pageMargins left="0.7" right="0.7" top="0.75" bottom="0.75" header="0.3" footer="0.3"/>
    </customSheetView>
    <customSheetView guid="{86269E4C-36EB-46E4-81EA-9312AEB5FEB4}">
      <selection activeCell="H10" sqref="H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6"/>
  <sheetViews>
    <sheetView showGridLines="0" tabSelected="1" zoomScaleNormal="100" workbookViewId="0">
      <selection activeCell="T35" sqref="T35"/>
    </sheetView>
  </sheetViews>
  <sheetFormatPr baseColWidth="10" defaultRowHeight="12" customHeight="1" x14ac:dyDescent="0.25"/>
  <cols>
    <col min="1" max="1" width="2.140625" customWidth="1"/>
    <col min="2" max="2" width="26.140625" customWidth="1"/>
    <col min="3" max="3" width="8.5703125" customWidth="1"/>
    <col min="4" max="4" width="5" customWidth="1"/>
    <col min="5" max="7" width="8.5703125" customWidth="1"/>
    <col min="8" max="8" width="4.7109375" customWidth="1"/>
    <col min="9" max="9" width="8.5703125" customWidth="1"/>
    <col min="10" max="10" width="8.42578125" customWidth="1"/>
    <col min="11" max="11" width="8.5703125" customWidth="1"/>
    <col min="12" max="12" width="8.5703125" style="1" customWidth="1"/>
    <col min="13" max="13" width="8.5703125" customWidth="1"/>
    <col min="14" max="14" width="8" style="30" customWidth="1"/>
    <col min="15" max="256" width="10.85546875"/>
    <col min="257" max="257" width="1.42578125" customWidth="1"/>
    <col min="258" max="258" width="9.5703125" customWidth="1"/>
    <col min="259" max="259" width="7.85546875" customWidth="1"/>
    <col min="260" max="260" width="5" customWidth="1"/>
    <col min="261" max="261" width="6.42578125" customWidth="1"/>
    <col min="262" max="262" width="8.42578125" customWidth="1"/>
    <col min="263" max="263" width="8.140625" customWidth="1"/>
    <col min="264" max="264" width="4.5703125" customWidth="1"/>
    <col min="265" max="265" width="9.42578125" customWidth="1"/>
    <col min="266" max="266" width="8.42578125" customWidth="1"/>
    <col min="267" max="267" width="8.5703125" customWidth="1"/>
    <col min="268" max="268" width="9" customWidth="1"/>
    <col min="269" max="269" width="8.42578125" customWidth="1"/>
    <col min="270" max="270" width="8" customWidth="1"/>
    <col min="271" max="512" width="10.85546875"/>
    <col min="513" max="513" width="1.42578125" customWidth="1"/>
    <col min="514" max="514" width="9.5703125" customWidth="1"/>
    <col min="515" max="515" width="7.85546875" customWidth="1"/>
    <col min="516" max="516" width="5" customWidth="1"/>
    <col min="517" max="517" width="6.42578125" customWidth="1"/>
    <col min="518" max="518" width="8.42578125" customWidth="1"/>
    <col min="519" max="519" width="8.140625" customWidth="1"/>
    <col min="520" max="520" width="4.5703125" customWidth="1"/>
    <col min="521" max="521" width="9.42578125" customWidth="1"/>
    <col min="522" max="522" width="8.42578125" customWidth="1"/>
    <col min="523" max="523" width="8.5703125" customWidth="1"/>
    <col min="524" max="524" width="9" customWidth="1"/>
    <col min="525" max="525" width="8.42578125" customWidth="1"/>
    <col min="526" max="526" width="8" customWidth="1"/>
    <col min="527" max="768" width="10.85546875"/>
    <col min="769" max="769" width="1.42578125" customWidth="1"/>
    <col min="770" max="770" width="9.5703125" customWidth="1"/>
    <col min="771" max="771" width="7.85546875" customWidth="1"/>
    <col min="772" max="772" width="5" customWidth="1"/>
    <col min="773" max="773" width="6.42578125" customWidth="1"/>
    <col min="774" max="774" width="8.42578125" customWidth="1"/>
    <col min="775" max="775" width="8.140625" customWidth="1"/>
    <col min="776" max="776" width="4.5703125" customWidth="1"/>
    <col min="777" max="777" width="9.42578125" customWidth="1"/>
    <col min="778" max="778" width="8.42578125" customWidth="1"/>
    <col min="779" max="779" width="8.5703125" customWidth="1"/>
    <col min="780" max="780" width="9" customWidth="1"/>
    <col min="781" max="781" width="8.42578125" customWidth="1"/>
    <col min="782" max="782" width="8" customWidth="1"/>
    <col min="783" max="1024" width="10.85546875"/>
    <col min="1025" max="1025" width="1.42578125" customWidth="1"/>
    <col min="1026" max="1026" width="9.5703125" customWidth="1"/>
    <col min="1027" max="1027" width="7.85546875" customWidth="1"/>
    <col min="1028" max="1028" width="5" customWidth="1"/>
    <col min="1029" max="1029" width="6.42578125" customWidth="1"/>
    <col min="1030" max="1030" width="8.42578125" customWidth="1"/>
    <col min="1031" max="1031" width="8.140625" customWidth="1"/>
    <col min="1032" max="1032" width="4.5703125" customWidth="1"/>
    <col min="1033" max="1033" width="9.42578125" customWidth="1"/>
    <col min="1034" max="1034" width="8.42578125" customWidth="1"/>
    <col min="1035" max="1035" width="8.5703125" customWidth="1"/>
    <col min="1036" max="1036" width="9" customWidth="1"/>
    <col min="1037" max="1037" width="8.42578125" customWidth="1"/>
    <col min="1038" max="1038" width="8" customWidth="1"/>
    <col min="1039" max="1280" width="10.85546875"/>
    <col min="1281" max="1281" width="1.42578125" customWidth="1"/>
    <col min="1282" max="1282" width="9.5703125" customWidth="1"/>
    <col min="1283" max="1283" width="7.85546875" customWidth="1"/>
    <col min="1284" max="1284" width="5" customWidth="1"/>
    <col min="1285" max="1285" width="6.42578125" customWidth="1"/>
    <col min="1286" max="1286" width="8.42578125" customWidth="1"/>
    <col min="1287" max="1287" width="8.140625" customWidth="1"/>
    <col min="1288" max="1288" width="4.5703125" customWidth="1"/>
    <col min="1289" max="1289" width="9.42578125" customWidth="1"/>
    <col min="1290" max="1290" width="8.42578125" customWidth="1"/>
    <col min="1291" max="1291" width="8.5703125" customWidth="1"/>
    <col min="1292" max="1292" width="9" customWidth="1"/>
    <col min="1293" max="1293" width="8.42578125" customWidth="1"/>
    <col min="1294" max="1294" width="8" customWidth="1"/>
    <col min="1295" max="1536" width="10.85546875"/>
    <col min="1537" max="1537" width="1.42578125" customWidth="1"/>
    <col min="1538" max="1538" width="9.5703125" customWidth="1"/>
    <col min="1539" max="1539" width="7.85546875" customWidth="1"/>
    <col min="1540" max="1540" width="5" customWidth="1"/>
    <col min="1541" max="1541" width="6.42578125" customWidth="1"/>
    <col min="1542" max="1542" width="8.42578125" customWidth="1"/>
    <col min="1543" max="1543" width="8.140625" customWidth="1"/>
    <col min="1544" max="1544" width="4.5703125" customWidth="1"/>
    <col min="1545" max="1545" width="9.42578125" customWidth="1"/>
    <col min="1546" max="1546" width="8.42578125" customWidth="1"/>
    <col min="1547" max="1547" width="8.5703125" customWidth="1"/>
    <col min="1548" max="1548" width="9" customWidth="1"/>
    <col min="1549" max="1549" width="8.42578125" customWidth="1"/>
    <col min="1550" max="1550" width="8" customWidth="1"/>
    <col min="1551" max="1792" width="10.85546875"/>
    <col min="1793" max="1793" width="1.42578125" customWidth="1"/>
    <col min="1794" max="1794" width="9.5703125" customWidth="1"/>
    <col min="1795" max="1795" width="7.85546875" customWidth="1"/>
    <col min="1796" max="1796" width="5" customWidth="1"/>
    <col min="1797" max="1797" width="6.42578125" customWidth="1"/>
    <col min="1798" max="1798" width="8.42578125" customWidth="1"/>
    <col min="1799" max="1799" width="8.140625" customWidth="1"/>
    <col min="1800" max="1800" width="4.5703125" customWidth="1"/>
    <col min="1801" max="1801" width="9.42578125" customWidth="1"/>
    <col min="1802" max="1802" width="8.42578125" customWidth="1"/>
    <col min="1803" max="1803" width="8.5703125" customWidth="1"/>
    <col min="1804" max="1804" width="9" customWidth="1"/>
    <col min="1805" max="1805" width="8.42578125" customWidth="1"/>
    <col min="1806" max="1806" width="8" customWidth="1"/>
    <col min="1807" max="2048" width="10.85546875"/>
    <col min="2049" max="2049" width="1.42578125" customWidth="1"/>
    <col min="2050" max="2050" width="9.5703125" customWidth="1"/>
    <col min="2051" max="2051" width="7.85546875" customWidth="1"/>
    <col min="2052" max="2052" width="5" customWidth="1"/>
    <col min="2053" max="2053" width="6.42578125" customWidth="1"/>
    <col min="2054" max="2054" width="8.42578125" customWidth="1"/>
    <col min="2055" max="2055" width="8.140625" customWidth="1"/>
    <col min="2056" max="2056" width="4.5703125" customWidth="1"/>
    <col min="2057" max="2057" width="9.42578125" customWidth="1"/>
    <col min="2058" max="2058" width="8.42578125" customWidth="1"/>
    <col min="2059" max="2059" width="8.5703125" customWidth="1"/>
    <col min="2060" max="2060" width="9" customWidth="1"/>
    <col min="2061" max="2061" width="8.42578125" customWidth="1"/>
    <col min="2062" max="2062" width="8" customWidth="1"/>
    <col min="2063" max="2304" width="10.85546875"/>
    <col min="2305" max="2305" width="1.42578125" customWidth="1"/>
    <col min="2306" max="2306" width="9.5703125" customWidth="1"/>
    <col min="2307" max="2307" width="7.85546875" customWidth="1"/>
    <col min="2308" max="2308" width="5" customWidth="1"/>
    <col min="2309" max="2309" width="6.42578125" customWidth="1"/>
    <col min="2310" max="2310" width="8.42578125" customWidth="1"/>
    <col min="2311" max="2311" width="8.140625" customWidth="1"/>
    <col min="2312" max="2312" width="4.5703125" customWidth="1"/>
    <col min="2313" max="2313" width="9.42578125" customWidth="1"/>
    <col min="2314" max="2314" width="8.42578125" customWidth="1"/>
    <col min="2315" max="2315" width="8.5703125" customWidth="1"/>
    <col min="2316" max="2316" width="9" customWidth="1"/>
    <col min="2317" max="2317" width="8.42578125" customWidth="1"/>
    <col min="2318" max="2318" width="8" customWidth="1"/>
    <col min="2319" max="2560" width="10.85546875"/>
    <col min="2561" max="2561" width="1.42578125" customWidth="1"/>
    <col min="2562" max="2562" width="9.5703125" customWidth="1"/>
    <col min="2563" max="2563" width="7.85546875" customWidth="1"/>
    <col min="2564" max="2564" width="5" customWidth="1"/>
    <col min="2565" max="2565" width="6.42578125" customWidth="1"/>
    <col min="2566" max="2566" width="8.42578125" customWidth="1"/>
    <col min="2567" max="2567" width="8.140625" customWidth="1"/>
    <col min="2568" max="2568" width="4.5703125" customWidth="1"/>
    <col min="2569" max="2569" width="9.42578125" customWidth="1"/>
    <col min="2570" max="2570" width="8.42578125" customWidth="1"/>
    <col min="2571" max="2571" width="8.5703125" customWidth="1"/>
    <col min="2572" max="2572" width="9" customWidth="1"/>
    <col min="2573" max="2573" width="8.42578125" customWidth="1"/>
    <col min="2574" max="2574" width="8" customWidth="1"/>
    <col min="2575" max="2816" width="10.85546875"/>
    <col min="2817" max="2817" width="1.42578125" customWidth="1"/>
    <col min="2818" max="2818" width="9.5703125" customWidth="1"/>
    <col min="2819" max="2819" width="7.85546875" customWidth="1"/>
    <col min="2820" max="2820" width="5" customWidth="1"/>
    <col min="2821" max="2821" width="6.42578125" customWidth="1"/>
    <col min="2822" max="2822" width="8.42578125" customWidth="1"/>
    <col min="2823" max="2823" width="8.140625" customWidth="1"/>
    <col min="2824" max="2824" width="4.5703125" customWidth="1"/>
    <col min="2825" max="2825" width="9.42578125" customWidth="1"/>
    <col min="2826" max="2826" width="8.42578125" customWidth="1"/>
    <col min="2827" max="2827" width="8.5703125" customWidth="1"/>
    <col min="2828" max="2828" width="9" customWidth="1"/>
    <col min="2829" max="2829" width="8.42578125" customWidth="1"/>
    <col min="2830" max="2830" width="8" customWidth="1"/>
    <col min="2831" max="3072" width="10.85546875"/>
    <col min="3073" max="3073" width="1.42578125" customWidth="1"/>
    <col min="3074" max="3074" width="9.5703125" customWidth="1"/>
    <col min="3075" max="3075" width="7.85546875" customWidth="1"/>
    <col min="3076" max="3076" width="5" customWidth="1"/>
    <col min="3077" max="3077" width="6.42578125" customWidth="1"/>
    <col min="3078" max="3078" width="8.42578125" customWidth="1"/>
    <col min="3079" max="3079" width="8.140625" customWidth="1"/>
    <col min="3080" max="3080" width="4.5703125" customWidth="1"/>
    <col min="3081" max="3081" width="9.42578125" customWidth="1"/>
    <col min="3082" max="3082" width="8.42578125" customWidth="1"/>
    <col min="3083" max="3083" width="8.5703125" customWidth="1"/>
    <col min="3084" max="3084" width="9" customWidth="1"/>
    <col min="3085" max="3085" width="8.42578125" customWidth="1"/>
    <col min="3086" max="3086" width="8" customWidth="1"/>
    <col min="3087" max="3328" width="10.85546875"/>
    <col min="3329" max="3329" width="1.42578125" customWidth="1"/>
    <col min="3330" max="3330" width="9.5703125" customWidth="1"/>
    <col min="3331" max="3331" width="7.85546875" customWidth="1"/>
    <col min="3332" max="3332" width="5" customWidth="1"/>
    <col min="3333" max="3333" width="6.42578125" customWidth="1"/>
    <col min="3334" max="3334" width="8.42578125" customWidth="1"/>
    <col min="3335" max="3335" width="8.140625" customWidth="1"/>
    <col min="3336" max="3336" width="4.5703125" customWidth="1"/>
    <col min="3337" max="3337" width="9.42578125" customWidth="1"/>
    <col min="3338" max="3338" width="8.42578125" customWidth="1"/>
    <col min="3339" max="3339" width="8.5703125" customWidth="1"/>
    <col min="3340" max="3340" width="9" customWidth="1"/>
    <col min="3341" max="3341" width="8.42578125" customWidth="1"/>
    <col min="3342" max="3342" width="8" customWidth="1"/>
    <col min="3343" max="3584" width="10.85546875"/>
    <col min="3585" max="3585" width="1.42578125" customWidth="1"/>
    <col min="3586" max="3586" width="9.5703125" customWidth="1"/>
    <col min="3587" max="3587" width="7.85546875" customWidth="1"/>
    <col min="3588" max="3588" width="5" customWidth="1"/>
    <col min="3589" max="3589" width="6.42578125" customWidth="1"/>
    <col min="3590" max="3590" width="8.42578125" customWidth="1"/>
    <col min="3591" max="3591" width="8.140625" customWidth="1"/>
    <col min="3592" max="3592" width="4.5703125" customWidth="1"/>
    <col min="3593" max="3593" width="9.42578125" customWidth="1"/>
    <col min="3594" max="3594" width="8.42578125" customWidth="1"/>
    <col min="3595" max="3595" width="8.5703125" customWidth="1"/>
    <col min="3596" max="3596" width="9" customWidth="1"/>
    <col min="3597" max="3597" width="8.42578125" customWidth="1"/>
    <col min="3598" max="3598" width="8" customWidth="1"/>
    <col min="3599" max="3840" width="10.85546875"/>
    <col min="3841" max="3841" width="1.42578125" customWidth="1"/>
    <col min="3842" max="3842" width="9.5703125" customWidth="1"/>
    <col min="3843" max="3843" width="7.85546875" customWidth="1"/>
    <col min="3844" max="3844" width="5" customWidth="1"/>
    <col min="3845" max="3845" width="6.42578125" customWidth="1"/>
    <col min="3846" max="3846" width="8.42578125" customWidth="1"/>
    <col min="3847" max="3847" width="8.140625" customWidth="1"/>
    <col min="3848" max="3848" width="4.5703125" customWidth="1"/>
    <col min="3849" max="3849" width="9.42578125" customWidth="1"/>
    <col min="3850" max="3850" width="8.42578125" customWidth="1"/>
    <col min="3851" max="3851" width="8.5703125" customWidth="1"/>
    <col min="3852" max="3852" width="9" customWidth="1"/>
    <col min="3853" max="3853" width="8.42578125" customWidth="1"/>
    <col min="3854" max="3854" width="8" customWidth="1"/>
    <col min="3855" max="4096" width="10.85546875"/>
    <col min="4097" max="4097" width="1.42578125" customWidth="1"/>
    <col min="4098" max="4098" width="9.5703125" customWidth="1"/>
    <col min="4099" max="4099" width="7.85546875" customWidth="1"/>
    <col min="4100" max="4100" width="5" customWidth="1"/>
    <col min="4101" max="4101" width="6.42578125" customWidth="1"/>
    <col min="4102" max="4102" width="8.42578125" customWidth="1"/>
    <col min="4103" max="4103" width="8.140625" customWidth="1"/>
    <col min="4104" max="4104" width="4.5703125" customWidth="1"/>
    <col min="4105" max="4105" width="9.42578125" customWidth="1"/>
    <col min="4106" max="4106" width="8.42578125" customWidth="1"/>
    <col min="4107" max="4107" width="8.5703125" customWidth="1"/>
    <col min="4108" max="4108" width="9" customWidth="1"/>
    <col min="4109" max="4109" width="8.42578125" customWidth="1"/>
    <col min="4110" max="4110" width="8" customWidth="1"/>
    <col min="4111" max="4352" width="10.85546875"/>
    <col min="4353" max="4353" width="1.42578125" customWidth="1"/>
    <col min="4354" max="4354" width="9.5703125" customWidth="1"/>
    <col min="4355" max="4355" width="7.85546875" customWidth="1"/>
    <col min="4356" max="4356" width="5" customWidth="1"/>
    <col min="4357" max="4357" width="6.42578125" customWidth="1"/>
    <col min="4358" max="4358" width="8.42578125" customWidth="1"/>
    <col min="4359" max="4359" width="8.140625" customWidth="1"/>
    <col min="4360" max="4360" width="4.5703125" customWidth="1"/>
    <col min="4361" max="4361" width="9.42578125" customWidth="1"/>
    <col min="4362" max="4362" width="8.42578125" customWidth="1"/>
    <col min="4363" max="4363" width="8.5703125" customWidth="1"/>
    <col min="4364" max="4364" width="9" customWidth="1"/>
    <col min="4365" max="4365" width="8.42578125" customWidth="1"/>
    <col min="4366" max="4366" width="8" customWidth="1"/>
    <col min="4367" max="4608" width="10.85546875"/>
    <col min="4609" max="4609" width="1.42578125" customWidth="1"/>
    <col min="4610" max="4610" width="9.5703125" customWidth="1"/>
    <col min="4611" max="4611" width="7.85546875" customWidth="1"/>
    <col min="4612" max="4612" width="5" customWidth="1"/>
    <col min="4613" max="4613" width="6.42578125" customWidth="1"/>
    <col min="4614" max="4614" width="8.42578125" customWidth="1"/>
    <col min="4615" max="4615" width="8.140625" customWidth="1"/>
    <col min="4616" max="4616" width="4.5703125" customWidth="1"/>
    <col min="4617" max="4617" width="9.42578125" customWidth="1"/>
    <col min="4618" max="4618" width="8.42578125" customWidth="1"/>
    <col min="4619" max="4619" width="8.5703125" customWidth="1"/>
    <col min="4620" max="4620" width="9" customWidth="1"/>
    <col min="4621" max="4621" width="8.42578125" customWidth="1"/>
    <col min="4622" max="4622" width="8" customWidth="1"/>
    <col min="4623" max="4864" width="10.85546875"/>
    <col min="4865" max="4865" width="1.42578125" customWidth="1"/>
    <col min="4866" max="4866" width="9.5703125" customWidth="1"/>
    <col min="4867" max="4867" width="7.85546875" customWidth="1"/>
    <col min="4868" max="4868" width="5" customWidth="1"/>
    <col min="4869" max="4869" width="6.42578125" customWidth="1"/>
    <col min="4870" max="4870" width="8.42578125" customWidth="1"/>
    <col min="4871" max="4871" width="8.140625" customWidth="1"/>
    <col min="4872" max="4872" width="4.5703125" customWidth="1"/>
    <col min="4873" max="4873" width="9.42578125" customWidth="1"/>
    <col min="4874" max="4874" width="8.42578125" customWidth="1"/>
    <col min="4875" max="4875" width="8.5703125" customWidth="1"/>
    <col min="4876" max="4876" width="9" customWidth="1"/>
    <col min="4877" max="4877" width="8.42578125" customWidth="1"/>
    <col min="4878" max="4878" width="8" customWidth="1"/>
    <col min="4879" max="5120" width="10.85546875"/>
    <col min="5121" max="5121" width="1.42578125" customWidth="1"/>
    <col min="5122" max="5122" width="9.5703125" customWidth="1"/>
    <col min="5123" max="5123" width="7.85546875" customWidth="1"/>
    <col min="5124" max="5124" width="5" customWidth="1"/>
    <col min="5125" max="5125" width="6.42578125" customWidth="1"/>
    <col min="5126" max="5126" width="8.42578125" customWidth="1"/>
    <col min="5127" max="5127" width="8.140625" customWidth="1"/>
    <col min="5128" max="5128" width="4.5703125" customWidth="1"/>
    <col min="5129" max="5129" width="9.42578125" customWidth="1"/>
    <col min="5130" max="5130" width="8.42578125" customWidth="1"/>
    <col min="5131" max="5131" width="8.5703125" customWidth="1"/>
    <col min="5132" max="5132" width="9" customWidth="1"/>
    <col min="5133" max="5133" width="8.42578125" customWidth="1"/>
    <col min="5134" max="5134" width="8" customWidth="1"/>
    <col min="5135" max="5376" width="10.85546875"/>
    <col min="5377" max="5377" width="1.42578125" customWidth="1"/>
    <col min="5378" max="5378" width="9.5703125" customWidth="1"/>
    <col min="5379" max="5379" width="7.85546875" customWidth="1"/>
    <col min="5380" max="5380" width="5" customWidth="1"/>
    <col min="5381" max="5381" width="6.42578125" customWidth="1"/>
    <col min="5382" max="5382" width="8.42578125" customWidth="1"/>
    <col min="5383" max="5383" width="8.140625" customWidth="1"/>
    <col min="5384" max="5384" width="4.5703125" customWidth="1"/>
    <col min="5385" max="5385" width="9.42578125" customWidth="1"/>
    <col min="5386" max="5386" width="8.42578125" customWidth="1"/>
    <col min="5387" max="5387" width="8.5703125" customWidth="1"/>
    <col min="5388" max="5388" width="9" customWidth="1"/>
    <col min="5389" max="5389" width="8.42578125" customWidth="1"/>
    <col min="5390" max="5390" width="8" customWidth="1"/>
    <col min="5391" max="5632" width="10.85546875"/>
    <col min="5633" max="5633" width="1.42578125" customWidth="1"/>
    <col min="5634" max="5634" width="9.5703125" customWidth="1"/>
    <col min="5635" max="5635" width="7.85546875" customWidth="1"/>
    <col min="5636" max="5636" width="5" customWidth="1"/>
    <col min="5637" max="5637" width="6.42578125" customWidth="1"/>
    <col min="5638" max="5638" width="8.42578125" customWidth="1"/>
    <col min="5639" max="5639" width="8.140625" customWidth="1"/>
    <col min="5640" max="5640" width="4.5703125" customWidth="1"/>
    <col min="5641" max="5641" width="9.42578125" customWidth="1"/>
    <col min="5642" max="5642" width="8.42578125" customWidth="1"/>
    <col min="5643" max="5643" width="8.5703125" customWidth="1"/>
    <col min="5644" max="5644" width="9" customWidth="1"/>
    <col min="5645" max="5645" width="8.42578125" customWidth="1"/>
    <col min="5646" max="5646" width="8" customWidth="1"/>
    <col min="5647" max="5888" width="10.85546875"/>
    <col min="5889" max="5889" width="1.42578125" customWidth="1"/>
    <col min="5890" max="5890" width="9.5703125" customWidth="1"/>
    <col min="5891" max="5891" width="7.85546875" customWidth="1"/>
    <col min="5892" max="5892" width="5" customWidth="1"/>
    <col min="5893" max="5893" width="6.42578125" customWidth="1"/>
    <col min="5894" max="5894" width="8.42578125" customWidth="1"/>
    <col min="5895" max="5895" width="8.140625" customWidth="1"/>
    <col min="5896" max="5896" width="4.5703125" customWidth="1"/>
    <col min="5897" max="5897" width="9.42578125" customWidth="1"/>
    <col min="5898" max="5898" width="8.42578125" customWidth="1"/>
    <col min="5899" max="5899" width="8.5703125" customWidth="1"/>
    <col min="5900" max="5900" width="9" customWidth="1"/>
    <col min="5901" max="5901" width="8.42578125" customWidth="1"/>
    <col min="5902" max="5902" width="8" customWidth="1"/>
    <col min="5903" max="6144" width="10.85546875"/>
    <col min="6145" max="6145" width="1.42578125" customWidth="1"/>
    <col min="6146" max="6146" width="9.5703125" customWidth="1"/>
    <col min="6147" max="6147" width="7.85546875" customWidth="1"/>
    <col min="6148" max="6148" width="5" customWidth="1"/>
    <col min="6149" max="6149" width="6.42578125" customWidth="1"/>
    <col min="6150" max="6150" width="8.42578125" customWidth="1"/>
    <col min="6151" max="6151" width="8.140625" customWidth="1"/>
    <col min="6152" max="6152" width="4.5703125" customWidth="1"/>
    <col min="6153" max="6153" width="9.42578125" customWidth="1"/>
    <col min="6154" max="6154" width="8.42578125" customWidth="1"/>
    <col min="6155" max="6155" width="8.5703125" customWidth="1"/>
    <col min="6156" max="6156" width="9" customWidth="1"/>
    <col min="6157" max="6157" width="8.42578125" customWidth="1"/>
    <col min="6158" max="6158" width="8" customWidth="1"/>
    <col min="6159" max="6400" width="10.85546875"/>
    <col min="6401" max="6401" width="1.42578125" customWidth="1"/>
    <col min="6402" max="6402" width="9.5703125" customWidth="1"/>
    <col min="6403" max="6403" width="7.85546875" customWidth="1"/>
    <col min="6404" max="6404" width="5" customWidth="1"/>
    <col min="6405" max="6405" width="6.42578125" customWidth="1"/>
    <col min="6406" max="6406" width="8.42578125" customWidth="1"/>
    <col min="6407" max="6407" width="8.140625" customWidth="1"/>
    <col min="6408" max="6408" width="4.5703125" customWidth="1"/>
    <col min="6409" max="6409" width="9.42578125" customWidth="1"/>
    <col min="6410" max="6410" width="8.42578125" customWidth="1"/>
    <col min="6411" max="6411" width="8.5703125" customWidth="1"/>
    <col min="6412" max="6412" width="9" customWidth="1"/>
    <col min="6413" max="6413" width="8.42578125" customWidth="1"/>
    <col min="6414" max="6414" width="8" customWidth="1"/>
    <col min="6415" max="6656" width="10.85546875"/>
    <col min="6657" max="6657" width="1.42578125" customWidth="1"/>
    <col min="6658" max="6658" width="9.5703125" customWidth="1"/>
    <col min="6659" max="6659" width="7.85546875" customWidth="1"/>
    <col min="6660" max="6660" width="5" customWidth="1"/>
    <col min="6661" max="6661" width="6.42578125" customWidth="1"/>
    <col min="6662" max="6662" width="8.42578125" customWidth="1"/>
    <col min="6663" max="6663" width="8.140625" customWidth="1"/>
    <col min="6664" max="6664" width="4.5703125" customWidth="1"/>
    <col min="6665" max="6665" width="9.42578125" customWidth="1"/>
    <col min="6666" max="6666" width="8.42578125" customWidth="1"/>
    <col min="6667" max="6667" width="8.5703125" customWidth="1"/>
    <col min="6668" max="6668" width="9" customWidth="1"/>
    <col min="6669" max="6669" width="8.42578125" customWidth="1"/>
    <col min="6670" max="6670" width="8" customWidth="1"/>
    <col min="6671" max="6912" width="10.85546875"/>
    <col min="6913" max="6913" width="1.42578125" customWidth="1"/>
    <col min="6914" max="6914" width="9.5703125" customWidth="1"/>
    <col min="6915" max="6915" width="7.85546875" customWidth="1"/>
    <col min="6916" max="6916" width="5" customWidth="1"/>
    <col min="6917" max="6917" width="6.42578125" customWidth="1"/>
    <col min="6918" max="6918" width="8.42578125" customWidth="1"/>
    <col min="6919" max="6919" width="8.140625" customWidth="1"/>
    <col min="6920" max="6920" width="4.5703125" customWidth="1"/>
    <col min="6921" max="6921" width="9.42578125" customWidth="1"/>
    <col min="6922" max="6922" width="8.42578125" customWidth="1"/>
    <col min="6923" max="6923" width="8.5703125" customWidth="1"/>
    <col min="6924" max="6924" width="9" customWidth="1"/>
    <col min="6925" max="6925" width="8.42578125" customWidth="1"/>
    <col min="6926" max="6926" width="8" customWidth="1"/>
    <col min="6927" max="7168" width="10.85546875"/>
    <col min="7169" max="7169" width="1.42578125" customWidth="1"/>
    <col min="7170" max="7170" width="9.5703125" customWidth="1"/>
    <col min="7171" max="7171" width="7.85546875" customWidth="1"/>
    <col min="7172" max="7172" width="5" customWidth="1"/>
    <col min="7173" max="7173" width="6.42578125" customWidth="1"/>
    <col min="7174" max="7174" width="8.42578125" customWidth="1"/>
    <col min="7175" max="7175" width="8.140625" customWidth="1"/>
    <col min="7176" max="7176" width="4.5703125" customWidth="1"/>
    <col min="7177" max="7177" width="9.42578125" customWidth="1"/>
    <col min="7178" max="7178" width="8.42578125" customWidth="1"/>
    <col min="7179" max="7179" width="8.5703125" customWidth="1"/>
    <col min="7180" max="7180" width="9" customWidth="1"/>
    <col min="7181" max="7181" width="8.42578125" customWidth="1"/>
    <col min="7182" max="7182" width="8" customWidth="1"/>
    <col min="7183" max="7424" width="10.85546875"/>
    <col min="7425" max="7425" width="1.42578125" customWidth="1"/>
    <col min="7426" max="7426" width="9.5703125" customWidth="1"/>
    <col min="7427" max="7427" width="7.85546875" customWidth="1"/>
    <col min="7428" max="7428" width="5" customWidth="1"/>
    <col min="7429" max="7429" width="6.42578125" customWidth="1"/>
    <col min="7430" max="7430" width="8.42578125" customWidth="1"/>
    <col min="7431" max="7431" width="8.140625" customWidth="1"/>
    <col min="7432" max="7432" width="4.5703125" customWidth="1"/>
    <col min="7433" max="7433" width="9.42578125" customWidth="1"/>
    <col min="7434" max="7434" width="8.42578125" customWidth="1"/>
    <col min="7435" max="7435" width="8.5703125" customWidth="1"/>
    <col min="7436" max="7436" width="9" customWidth="1"/>
    <col min="7437" max="7437" width="8.42578125" customWidth="1"/>
    <col min="7438" max="7438" width="8" customWidth="1"/>
    <col min="7439" max="7680" width="10.85546875"/>
    <col min="7681" max="7681" width="1.42578125" customWidth="1"/>
    <col min="7682" max="7682" width="9.5703125" customWidth="1"/>
    <col min="7683" max="7683" width="7.85546875" customWidth="1"/>
    <col min="7684" max="7684" width="5" customWidth="1"/>
    <col min="7685" max="7685" width="6.42578125" customWidth="1"/>
    <col min="7686" max="7686" width="8.42578125" customWidth="1"/>
    <col min="7687" max="7687" width="8.140625" customWidth="1"/>
    <col min="7688" max="7688" width="4.5703125" customWidth="1"/>
    <col min="7689" max="7689" width="9.42578125" customWidth="1"/>
    <col min="7690" max="7690" width="8.42578125" customWidth="1"/>
    <col min="7691" max="7691" width="8.5703125" customWidth="1"/>
    <col min="7692" max="7692" width="9" customWidth="1"/>
    <col min="7693" max="7693" width="8.42578125" customWidth="1"/>
    <col min="7694" max="7694" width="8" customWidth="1"/>
    <col min="7695" max="7936" width="10.85546875"/>
    <col min="7937" max="7937" width="1.42578125" customWidth="1"/>
    <col min="7938" max="7938" width="9.5703125" customWidth="1"/>
    <col min="7939" max="7939" width="7.85546875" customWidth="1"/>
    <col min="7940" max="7940" width="5" customWidth="1"/>
    <col min="7941" max="7941" width="6.42578125" customWidth="1"/>
    <col min="7942" max="7942" width="8.42578125" customWidth="1"/>
    <col min="7943" max="7943" width="8.140625" customWidth="1"/>
    <col min="7944" max="7944" width="4.5703125" customWidth="1"/>
    <col min="7945" max="7945" width="9.42578125" customWidth="1"/>
    <col min="7946" max="7946" width="8.42578125" customWidth="1"/>
    <col min="7947" max="7947" width="8.5703125" customWidth="1"/>
    <col min="7948" max="7948" width="9" customWidth="1"/>
    <col min="7949" max="7949" width="8.42578125" customWidth="1"/>
    <col min="7950" max="7950" width="8" customWidth="1"/>
    <col min="7951" max="8192" width="10.85546875"/>
    <col min="8193" max="8193" width="1.42578125" customWidth="1"/>
    <col min="8194" max="8194" width="9.5703125" customWidth="1"/>
    <col min="8195" max="8195" width="7.85546875" customWidth="1"/>
    <col min="8196" max="8196" width="5" customWidth="1"/>
    <col min="8197" max="8197" width="6.42578125" customWidth="1"/>
    <col min="8198" max="8198" width="8.42578125" customWidth="1"/>
    <col min="8199" max="8199" width="8.140625" customWidth="1"/>
    <col min="8200" max="8200" width="4.5703125" customWidth="1"/>
    <col min="8201" max="8201" width="9.42578125" customWidth="1"/>
    <col min="8202" max="8202" width="8.42578125" customWidth="1"/>
    <col min="8203" max="8203" width="8.5703125" customWidth="1"/>
    <col min="8204" max="8204" width="9" customWidth="1"/>
    <col min="8205" max="8205" width="8.42578125" customWidth="1"/>
    <col min="8206" max="8206" width="8" customWidth="1"/>
    <col min="8207" max="8448" width="10.85546875"/>
    <col min="8449" max="8449" width="1.42578125" customWidth="1"/>
    <col min="8450" max="8450" width="9.5703125" customWidth="1"/>
    <col min="8451" max="8451" width="7.85546875" customWidth="1"/>
    <col min="8452" max="8452" width="5" customWidth="1"/>
    <col min="8453" max="8453" width="6.42578125" customWidth="1"/>
    <col min="8454" max="8454" width="8.42578125" customWidth="1"/>
    <col min="8455" max="8455" width="8.140625" customWidth="1"/>
    <col min="8456" max="8456" width="4.5703125" customWidth="1"/>
    <col min="8457" max="8457" width="9.42578125" customWidth="1"/>
    <col min="8458" max="8458" width="8.42578125" customWidth="1"/>
    <col min="8459" max="8459" width="8.5703125" customWidth="1"/>
    <col min="8460" max="8460" width="9" customWidth="1"/>
    <col min="8461" max="8461" width="8.42578125" customWidth="1"/>
    <col min="8462" max="8462" width="8" customWidth="1"/>
    <col min="8463" max="8704" width="10.85546875"/>
    <col min="8705" max="8705" width="1.42578125" customWidth="1"/>
    <col min="8706" max="8706" width="9.5703125" customWidth="1"/>
    <col min="8707" max="8707" width="7.85546875" customWidth="1"/>
    <col min="8708" max="8708" width="5" customWidth="1"/>
    <col min="8709" max="8709" width="6.42578125" customWidth="1"/>
    <col min="8710" max="8710" width="8.42578125" customWidth="1"/>
    <col min="8711" max="8711" width="8.140625" customWidth="1"/>
    <col min="8712" max="8712" width="4.5703125" customWidth="1"/>
    <col min="8713" max="8713" width="9.42578125" customWidth="1"/>
    <col min="8714" max="8714" width="8.42578125" customWidth="1"/>
    <col min="8715" max="8715" width="8.5703125" customWidth="1"/>
    <col min="8716" max="8716" width="9" customWidth="1"/>
    <col min="8717" max="8717" width="8.42578125" customWidth="1"/>
    <col min="8718" max="8718" width="8" customWidth="1"/>
    <col min="8719" max="8960" width="10.85546875"/>
    <col min="8961" max="8961" width="1.42578125" customWidth="1"/>
    <col min="8962" max="8962" width="9.5703125" customWidth="1"/>
    <col min="8963" max="8963" width="7.85546875" customWidth="1"/>
    <col min="8964" max="8964" width="5" customWidth="1"/>
    <col min="8965" max="8965" width="6.42578125" customWidth="1"/>
    <col min="8966" max="8966" width="8.42578125" customWidth="1"/>
    <col min="8967" max="8967" width="8.140625" customWidth="1"/>
    <col min="8968" max="8968" width="4.5703125" customWidth="1"/>
    <col min="8969" max="8969" width="9.42578125" customWidth="1"/>
    <col min="8970" max="8970" width="8.42578125" customWidth="1"/>
    <col min="8971" max="8971" width="8.5703125" customWidth="1"/>
    <col min="8972" max="8972" width="9" customWidth="1"/>
    <col min="8973" max="8973" width="8.42578125" customWidth="1"/>
    <col min="8974" max="8974" width="8" customWidth="1"/>
    <col min="8975" max="9216" width="10.85546875"/>
    <col min="9217" max="9217" width="1.42578125" customWidth="1"/>
    <col min="9218" max="9218" width="9.5703125" customWidth="1"/>
    <col min="9219" max="9219" width="7.85546875" customWidth="1"/>
    <col min="9220" max="9220" width="5" customWidth="1"/>
    <col min="9221" max="9221" width="6.42578125" customWidth="1"/>
    <col min="9222" max="9222" width="8.42578125" customWidth="1"/>
    <col min="9223" max="9223" width="8.140625" customWidth="1"/>
    <col min="9224" max="9224" width="4.5703125" customWidth="1"/>
    <col min="9225" max="9225" width="9.42578125" customWidth="1"/>
    <col min="9226" max="9226" width="8.42578125" customWidth="1"/>
    <col min="9227" max="9227" width="8.5703125" customWidth="1"/>
    <col min="9228" max="9228" width="9" customWidth="1"/>
    <col min="9229" max="9229" width="8.42578125" customWidth="1"/>
    <col min="9230" max="9230" width="8" customWidth="1"/>
    <col min="9231" max="9472" width="10.85546875"/>
    <col min="9473" max="9473" width="1.42578125" customWidth="1"/>
    <col min="9474" max="9474" width="9.5703125" customWidth="1"/>
    <col min="9475" max="9475" width="7.85546875" customWidth="1"/>
    <col min="9476" max="9476" width="5" customWidth="1"/>
    <col min="9477" max="9477" width="6.42578125" customWidth="1"/>
    <col min="9478" max="9478" width="8.42578125" customWidth="1"/>
    <col min="9479" max="9479" width="8.140625" customWidth="1"/>
    <col min="9480" max="9480" width="4.5703125" customWidth="1"/>
    <col min="9481" max="9481" width="9.42578125" customWidth="1"/>
    <col min="9482" max="9482" width="8.42578125" customWidth="1"/>
    <col min="9483" max="9483" width="8.5703125" customWidth="1"/>
    <col min="9484" max="9484" width="9" customWidth="1"/>
    <col min="9485" max="9485" width="8.42578125" customWidth="1"/>
    <col min="9486" max="9486" width="8" customWidth="1"/>
    <col min="9487" max="9728" width="10.85546875"/>
    <col min="9729" max="9729" width="1.42578125" customWidth="1"/>
    <col min="9730" max="9730" width="9.5703125" customWidth="1"/>
    <col min="9731" max="9731" width="7.85546875" customWidth="1"/>
    <col min="9732" max="9732" width="5" customWidth="1"/>
    <col min="9733" max="9733" width="6.42578125" customWidth="1"/>
    <col min="9734" max="9734" width="8.42578125" customWidth="1"/>
    <col min="9735" max="9735" width="8.140625" customWidth="1"/>
    <col min="9736" max="9736" width="4.5703125" customWidth="1"/>
    <col min="9737" max="9737" width="9.42578125" customWidth="1"/>
    <col min="9738" max="9738" width="8.42578125" customWidth="1"/>
    <col min="9739" max="9739" width="8.5703125" customWidth="1"/>
    <col min="9740" max="9740" width="9" customWidth="1"/>
    <col min="9741" max="9741" width="8.42578125" customWidth="1"/>
    <col min="9742" max="9742" width="8" customWidth="1"/>
    <col min="9743" max="9984" width="10.85546875"/>
    <col min="9985" max="9985" width="1.42578125" customWidth="1"/>
    <col min="9986" max="9986" width="9.5703125" customWidth="1"/>
    <col min="9987" max="9987" width="7.85546875" customWidth="1"/>
    <col min="9988" max="9988" width="5" customWidth="1"/>
    <col min="9989" max="9989" width="6.42578125" customWidth="1"/>
    <col min="9990" max="9990" width="8.42578125" customWidth="1"/>
    <col min="9991" max="9991" width="8.140625" customWidth="1"/>
    <col min="9992" max="9992" width="4.5703125" customWidth="1"/>
    <col min="9993" max="9993" width="9.42578125" customWidth="1"/>
    <col min="9994" max="9994" width="8.42578125" customWidth="1"/>
    <col min="9995" max="9995" width="8.5703125" customWidth="1"/>
    <col min="9996" max="9996" width="9" customWidth="1"/>
    <col min="9997" max="9997" width="8.42578125" customWidth="1"/>
    <col min="9998" max="9998" width="8" customWidth="1"/>
    <col min="9999" max="10240" width="10.85546875"/>
    <col min="10241" max="10241" width="1.42578125" customWidth="1"/>
    <col min="10242" max="10242" width="9.5703125" customWidth="1"/>
    <col min="10243" max="10243" width="7.85546875" customWidth="1"/>
    <col min="10244" max="10244" width="5" customWidth="1"/>
    <col min="10245" max="10245" width="6.42578125" customWidth="1"/>
    <col min="10246" max="10246" width="8.42578125" customWidth="1"/>
    <col min="10247" max="10247" width="8.140625" customWidth="1"/>
    <col min="10248" max="10248" width="4.5703125" customWidth="1"/>
    <col min="10249" max="10249" width="9.42578125" customWidth="1"/>
    <col min="10250" max="10250" width="8.42578125" customWidth="1"/>
    <col min="10251" max="10251" width="8.5703125" customWidth="1"/>
    <col min="10252" max="10252" width="9" customWidth="1"/>
    <col min="10253" max="10253" width="8.42578125" customWidth="1"/>
    <col min="10254" max="10254" width="8" customWidth="1"/>
    <col min="10255" max="10496" width="10.85546875"/>
    <col min="10497" max="10497" width="1.42578125" customWidth="1"/>
    <col min="10498" max="10498" width="9.5703125" customWidth="1"/>
    <col min="10499" max="10499" width="7.85546875" customWidth="1"/>
    <col min="10500" max="10500" width="5" customWidth="1"/>
    <col min="10501" max="10501" width="6.42578125" customWidth="1"/>
    <col min="10502" max="10502" width="8.42578125" customWidth="1"/>
    <col min="10503" max="10503" width="8.140625" customWidth="1"/>
    <col min="10504" max="10504" width="4.5703125" customWidth="1"/>
    <col min="10505" max="10505" width="9.42578125" customWidth="1"/>
    <col min="10506" max="10506" width="8.42578125" customWidth="1"/>
    <col min="10507" max="10507" width="8.5703125" customWidth="1"/>
    <col min="10508" max="10508" width="9" customWidth="1"/>
    <col min="10509" max="10509" width="8.42578125" customWidth="1"/>
    <col min="10510" max="10510" width="8" customWidth="1"/>
    <col min="10511" max="10752" width="10.85546875"/>
    <col min="10753" max="10753" width="1.42578125" customWidth="1"/>
    <col min="10754" max="10754" width="9.5703125" customWidth="1"/>
    <col min="10755" max="10755" width="7.85546875" customWidth="1"/>
    <col min="10756" max="10756" width="5" customWidth="1"/>
    <col min="10757" max="10757" width="6.42578125" customWidth="1"/>
    <col min="10758" max="10758" width="8.42578125" customWidth="1"/>
    <col min="10759" max="10759" width="8.140625" customWidth="1"/>
    <col min="10760" max="10760" width="4.5703125" customWidth="1"/>
    <col min="10761" max="10761" width="9.42578125" customWidth="1"/>
    <col min="10762" max="10762" width="8.42578125" customWidth="1"/>
    <col min="10763" max="10763" width="8.5703125" customWidth="1"/>
    <col min="10764" max="10764" width="9" customWidth="1"/>
    <col min="10765" max="10765" width="8.42578125" customWidth="1"/>
    <col min="10766" max="10766" width="8" customWidth="1"/>
    <col min="10767" max="11008" width="10.85546875"/>
    <col min="11009" max="11009" width="1.42578125" customWidth="1"/>
    <col min="11010" max="11010" width="9.5703125" customWidth="1"/>
    <col min="11011" max="11011" width="7.85546875" customWidth="1"/>
    <col min="11012" max="11012" width="5" customWidth="1"/>
    <col min="11013" max="11013" width="6.42578125" customWidth="1"/>
    <col min="11014" max="11014" width="8.42578125" customWidth="1"/>
    <col min="11015" max="11015" width="8.140625" customWidth="1"/>
    <col min="11016" max="11016" width="4.5703125" customWidth="1"/>
    <col min="11017" max="11017" width="9.42578125" customWidth="1"/>
    <col min="11018" max="11018" width="8.42578125" customWidth="1"/>
    <col min="11019" max="11019" width="8.5703125" customWidth="1"/>
    <col min="11020" max="11020" width="9" customWidth="1"/>
    <col min="11021" max="11021" width="8.42578125" customWidth="1"/>
    <col min="11022" max="11022" width="8" customWidth="1"/>
    <col min="11023" max="11264" width="10.85546875"/>
    <col min="11265" max="11265" width="1.42578125" customWidth="1"/>
    <col min="11266" max="11266" width="9.5703125" customWidth="1"/>
    <col min="11267" max="11267" width="7.85546875" customWidth="1"/>
    <col min="11268" max="11268" width="5" customWidth="1"/>
    <col min="11269" max="11269" width="6.42578125" customWidth="1"/>
    <col min="11270" max="11270" width="8.42578125" customWidth="1"/>
    <col min="11271" max="11271" width="8.140625" customWidth="1"/>
    <col min="11272" max="11272" width="4.5703125" customWidth="1"/>
    <col min="11273" max="11273" width="9.42578125" customWidth="1"/>
    <col min="11274" max="11274" width="8.42578125" customWidth="1"/>
    <col min="11275" max="11275" width="8.5703125" customWidth="1"/>
    <col min="11276" max="11276" width="9" customWidth="1"/>
    <col min="11277" max="11277" width="8.42578125" customWidth="1"/>
    <col min="11278" max="11278" width="8" customWidth="1"/>
    <col min="11279" max="11520" width="10.85546875"/>
    <col min="11521" max="11521" width="1.42578125" customWidth="1"/>
    <col min="11522" max="11522" width="9.5703125" customWidth="1"/>
    <col min="11523" max="11523" width="7.85546875" customWidth="1"/>
    <col min="11524" max="11524" width="5" customWidth="1"/>
    <col min="11525" max="11525" width="6.42578125" customWidth="1"/>
    <col min="11526" max="11526" width="8.42578125" customWidth="1"/>
    <col min="11527" max="11527" width="8.140625" customWidth="1"/>
    <col min="11528" max="11528" width="4.5703125" customWidth="1"/>
    <col min="11529" max="11529" width="9.42578125" customWidth="1"/>
    <col min="11530" max="11530" width="8.42578125" customWidth="1"/>
    <col min="11531" max="11531" width="8.5703125" customWidth="1"/>
    <col min="11532" max="11532" width="9" customWidth="1"/>
    <col min="11533" max="11533" width="8.42578125" customWidth="1"/>
    <col min="11534" max="11534" width="8" customWidth="1"/>
    <col min="11535" max="11776" width="10.85546875"/>
    <col min="11777" max="11777" width="1.42578125" customWidth="1"/>
    <col min="11778" max="11778" width="9.5703125" customWidth="1"/>
    <col min="11779" max="11779" width="7.85546875" customWidth="1"/>
    <col min="11780" max="11780" width="5" customWidth="1"/>
    <col min="11781" max="11781" width="6.42578125" customWidth="1"/>
    <col min="11782" max="11782" width="8.42578125" customWidth="1"/>
    <col min="11783" max="11783" width="8.140625" customWidth="1"/>
    <col min="11784" max="11784" width="4.5703125" customWidth="1"/>
    <col min="11785" max="11785" width="9.42578125" customWidth="1"/>
    <col min="11786" max="11786" width="8.42578125" customWidth="1"/>
    <col min="11787" max="11787" width="8.5703125" customWidth="1"/>
    <col min="11788" max="11788" width="9" customWidth="1"/>
    <col min="11789" max="11789" width="8.42578125" customWidth="1"/>
    <col min="11790" max="11790" width="8" customWidth="1"/>
    <col min="11791" max="12032" width="10.85546875"/>
    <col min="12033" max="12033" width="1.42578125" customWidth="1"/>
    <col min="12034" max="12034" width="9.5703125" customWidth="1"/>
    <col min="12035" max="12035" width="7.85546875" customWidth="1"/>
    <col min="12036" max="12036" width="5" customWidth="1"/>
    <col min="12037" max="12037" width="6.42578125" customWidth="1"/>
    <col min="12038" max="12038" width="8.42578125" customWidth="1"/>
    <col min="12039" max="12039" width="8.140625" customWidth="1"/>
    <col min="12040" max="12040" width="4.5703125" customWidth="1"/>
    <col min="12041" max="12041" width="9.42578125" customWidth="1"/>
    <col min="12042" max="12042" width="8.42578125" customWidth="1"/>
    <col min="12043" max="12043" width="8.5703125" customWidth="1"/>
    <col min="12044" max="12044" width="9" customWidth="1"/>
    <col min="12045" max="12045" width="8.42578125" customWidth="1"/>
    <col min="12046" max="12046" width="8" customWidth="1"/>
    <col min="12047" max="12288" width="10.85546875"/>
    <col min="12289" max="12289" width="1.42578125" customWidth="1"/>
    <col min="12290" max="12290" width="9.5703125" customWidth="1"/>
    <col min="12291" max="12291" width="7.85546875" customWidth="1"/>
    <col min="12292" max="12292" width="5" customWidth="1"/>
    <col min="12293" max="12293" width="6.42578125" customWidth="1"/>
    <col min="12294" max="12294" width="8.42578125" customWidth="1"/>
    <col min="12295" max="12295" width="8.140625" customWidth="1"/>
    <col min="12296" max="12296" width="4.5703125" customWidth="1"/>
    <col min="12297" max="12297" width="9.42578125" customWidth="1"/>
    <col min="12298" max="12298" width="8.42578125" customWidth="1"/>
    <col min="12299" max="12299" width="8.5703125" customWidth="1"/>
    <col min="12300" max="12300" width="9" customWidth="1"/>
    <col min="12301" max="12301" width="8.42578125" customWidth="1"/>
    <col min="12302" max="12302" width="8" customWidth="1"/>
    <col min="12303" max="12544" width="10.85546875"/>
    <col min="12545" max="12545" width="1.42578125" customWidth="1"/>
    <col min="12546" max="12546" width="9.5703125" customWidth="1"/>
    <col min="12547" max="12547" width="7.85546875" customWidth="1"/>
    <col min="12548" max="12548" width="5" customWidth="1"/>
    <col min="12549" max="12549" width="6.42578125" customWidth="1"/>
    <col min="12550" max="12550" width="8.42578125" customWidth="1"/>
    <col min="12551" max="12551" width="8.140625" customWidth="1"/>
    <col min="12552" max="12552" width="4.5703125" customWidth="1"/>
    <col min="12553" max="12553" width="9.42578125" customWidth="1"/>
    <col min="12554" max="12554" width="8.42578125" customWidth="1"/>
    <col min="12555" max="12555" width="8.5703125" customWidth="1"/>
    <col min="12556" max="12556" width="9" customWidth="1"/>
    <col min="12557" max="12557" width="8.42578125" customWidth="1"/>
    <col min="12558" max="12558" width="8" customWidth="1"/>
    <col min="12559" max="12800" width="10.85546875"/>
    <col min="12801" max="12801" width="1.42578125" customWidth="1"/>
    <col min="12802" max="12802" width="9.5703125" customWidth="1"/>
    <col min="12803" max="12803" width="7.85546875" customWidth="1"/>
    <col min="12804" max="12804" width="5" customWidth="1"/>
    <col min="12805" max="12805" width="6.42578125" customWidth="1"/>
    <col min="12806" max="12806" width="8.42578125" customWidth="1"/>
    <col min="12807" max="12807" width="8.140625" customWidth="1"/>
    <col min="12808" max="12808" width="4.5703125" customWidth="1"/>
    <col min="12809" max="12809" width="9.42578125" customWidth="1"/>
    <col min="12810" max="12810" width="8.42578125" customWidth="1"/>
    <col min="12811" max="12811" width="8.5703125" customWidth="1"/>
    <col min="12812" max="12812" width="9" customWidth="1"/>
    <col min="12813" max="12813" width="8.42578125" customWidth="1"/>
    <col min="12814" max="12814" width="8" customWidth="1"/>
    <col min="12815" max="13056" width="10.85546875"/>
    <col min="13057" max="13057" width="1.42578125" customWidth="1"/>
    <col min="13058" max="13058" width="9.5703125" customWidth="1"/>
    <col min="13059" max="13059" width="7.85546875" customWidth="1"/>
    <col min="13060" max="13060" width="5" customWidth="1"/>
    <col min="13061" max="13061" width="6.42578125" customWidth="1"/>
    <col min="13062" max="13062" width="8.42578125" customWidth="1"/>
    <col min="13063" max="13063" width="8.140625" customWidth="1"/>
    <col min="13064" max="13064" width="4.5703125" customWidth="1"/>
    <col min="13065" max="13065" width="9.42578125" customWidth="1"/>
    <col min="13066" max="13066" width="8.42578125" customWidth="1"/>
    <col min="13067" max="13067" width="8.5703125" customWidth="1"/>
    <col min="13068" max="13068" width="9" customWidth="1"/>
    <col min="13069" max="13069" width="8.42578125" customWidth="1"/>
    <col min="13070" max="13070" width="8" customWidth="1"/>
    <col min="13071" max="13312" width="10.85546875"/>
    <col min="13313" max="13313" width="1.42578125" customWidth="1"/>
    <col min="13314" max="13314" width="9.5703125" customWidth="1"/>
    <col min="13315" max="13315" width="7.85546875" customWidth="1"/>
    <col min="13316" max="13316" width="5" customWidth="1"/>
    <col min="13317" max="13317" width="6.42578125" customWidth="1"/>
    <col min="13318" max="13318" width="8.42578125" customWidth="1"/>
    <col min="13319" max="13319" width="8.140625" customWidth="1"/>
    <col min="13320" max="13320" width="4.5703125" customWidth="1"/>
    <col min="13321" max="13321" width="9.42578125" customWidth="1"/>
    <col min="13322" max="13322" width="8.42578125" customWidth="1"/>
    <col min="13323" max="13323" width="8.5703125" customWidth="1"/>
    <col min="13324" max="13324" width="9" customWidth="1"/>
    <col min="13325" max="13325" width="8.42578125" customWidth="1"/>
    <col min="13326" max="13326" width="8" customWidth="1"/>
    <col min="13327" max="13568" width="10.85546875"/>
    <col min="13569" max="13569" width="1.42578125" customWidth="1"/>
    <col min="13570" max="13570" width="9.5703125" customWidth="1"/>
    <col min="13571" max="13571" width="7.85546875" customWidth="1"/>
    <col min="13572" max="13572" width="5" customWidth="1"/>
    <col min="13573" max="13573" width="6.42578125" customWidth="1"/>
    <col min="13574" max="13574" width="8.42578125" customWidth="1"/>
    <col min="13575" max="13575" width="8.140625" customWidth="1"/>
    <col min="13576" max="13576" width="4.5703125" customWidth="1"/>
    <col min="13577" max="13577" width="9.42578125" customWidth="1"/>
    <col min="13578" max="13578" width="8.42578125" customWidth="1"/>
    <col min="13579" max="13579" width="8.5703125" customWidth="1"/>
    <col min="13580" max="13580" width="9" customWidth="1"/>
    <col min="13581" max="13581" width="8.42578125" customWidth="1"/>
    <col min="13582" max="13582" width="8" customWidth="1"/>
    <col min="13583" max="13824" width="10.85546875"/>
    <col min="13825" max="13825" width="1.42578125" customWidth="1"/>
    <col min="13826" max="13826" width="9.5703125" customWidth="1"/>
    <col min="13827" max="13827" width="7.85546875" customWidth="1"/>
    <col min="13828" max="13828" width="5" customWidth="1"/>
    <col min="13829" max="13829" width="6.42578125" customWidth="1"/>
    <col min="13830" max="13830" width="8.42578125" customWidth="1"/>
    <col min="13831" max="13831" width="8.140625" customWidth="1"/>
    <col min="13832" max="13832" width="4.5703125" customWidth="1"/>
    <col min="13833" max="13833" width="9.42578125" customWidth="1"/>
    <col min="13834" max="13834" width="8.42578125" customWidth="1"/>
    <col min="13835" max="13835" width="8.5703125" customWidth="1"/>
    <col min="13836" max="13836" width="9" customWidth="1"/>
    <col min="13837" max="13837" width="8.42578125" customWidth="1"/>
    <col min="13838" max="13838" width="8" customWidth="1"/>
    <col min="13839" max="14080" width="10.85546875"/>
    <col min="14081" max="14081" width="1.42578125" customWidth="1"/>
    <col min="14082" max="14082" width="9.5703125" customWidth="1"/>
    <col min="14083" max="14083" width="7.85546875" customWidth="1"/>
    <col min="14084" max="14084" width="5" customWidth="1"/>
    <col min="14085" max="14085" width="6.42578125" customWidth="1"/>
    <col min="14086" max="14086" width="8.42578125" customWidth="1"/>
    <col min="14087" max="14087" width="8.140625" customWidth="1"/>
    <col min="14088" max="14088" width="4.5703125" customWidth="1"/>
    <col min="14089" max="14089" width="9.42578125" customWidth="1"/>
    <col min="14090" max="14090" width="8.42578125" customWidth="1"/>
    <col min="14091" max="14091" width="8.5703125" customWidth="1"/>
    <col min="14092" max="14092" width="9" customWidth="1"/>
    <col min="14093" max="14093" width="8.42578125" customWidth="1"/>
    <col min="14094" max="14094" width="8" customWidth="1"/>
    <col min="14095" max="14336" width="10.85546875"/>
    <col min="14337" max="14337" width="1.42578125" customWidth="1"/>
    <col min="14338" max="14338" width="9.5703125" customWidth="1"/>
    <col min="14339" max="14339" width="7.85546875" customWidth="1"/>
    <col min="14340" max="14340" width="5" customWidth="1"/>
    <col min="14341" max="14341" width="6.42578125" customWidth="1"/>
    <col min="14342" max="14342" width="8.42578125" customWidth="1"/>
    <col min="14343" max="14343" width="8.140625" customWidth="1"/>
    <col min="14344" max="14344" width="4.5703125" customWidth="1"/>
    <col min="14345" max="14345" width="9.42578125" customWidth="1"/>
    <col min="14346" max="14346" width="8.42578125" customWidth="1"/>
    <col min="14347" max="14347" width="8.5703125" customWidth="1"/>
    <col min="14348" max="14348" width="9" customWidth="1"/>
    <col min="14349" max="14349" width="8.42578125" customWidth="1"/>
    <col min="14350" max="14350" width="8" customWidth="1"/>
    <col min="14351" max="14592" width="10.85546875"/>
    <col min="14593" max="14593" width="1.42578125" customWidth="1"/>
    <col min="14594" max="14594" width="9.5703125" customWidth="1"/>
    <col min="14595" max="14595" width="7.85546875" customWidth="1"/>
    <col min="14596" max="14596" width="5" customWidth="1"/>
    <col min="14597" max="14597" width="6.42578125" customWidth="1"/>
    <col min="14598" max="14598" width="8.42578125" customWidth="1"/>
    <col min="14599" max="14599" width="8.140625" customWidth="1"/>
    <col min="14600" max="14600" width="4.5703125" customWidth="1"/>
    <col min="14601" max="14601" width="9.42578125" customWidth="1"/>
    <col min="14602" max="14602" width="8.42578125" customWidth="1"/>
    <col min="14603" max="14603" width="8.5703125" customWidth="1"/>
    <col min="14604" max="14604" width="9" customWidth="1"/>
    <col min="14605" max="14605" width="8.42578125" customWidth="1"/>
    <col min="14606" max="14606" width="8" customWidth="1"/>
    <col min="14607" max="14848" width="10.85546875"/>
    <col min="14849" max="14849" width="1.42578125" customWidth="1"/>
    <col min="14850" max="14850" width="9.5703125" customWidth="1"/>
    <col min="14851" max="14851" width="7.85546875" customWidth="1"/>
    <col min="14852" max="14852" width="5" customWidth="1"/>
    <col min="14853" max="14853" width="6.42578125" customWidth="1"/>
    <col min="14854" max="14854" width="8.42578125" customWidth="1"/>
    <col min="14855" max="14855" width="8.140625" customWidth="1"/>
    <col min="14856" max="14856" width="4.5703125" customWidth="1"/>
    <col min="14857" max="14857" width="9.42578125" customWidth="1"/>
    <col min="14858" max="14858" width="8.42578125" customWidth="1"/>
    <col min="14859" max="14859" width="8.5703125" customWidth="1"/>
    <col min="14860" max="14860" width="9" customWidth="1"/>
    <col min="14861" max="14861" width="8.42578125" customWidth="1"/>
    <col min="14862" max="14862" width="8" customWidth="1"/>
    <col min="14863" max="15104" width="10.85546875"/>
    <col min="15105" max="15105" width="1.42578125" customWidth="1"/>
    <col min="15106" max="15106" width="9.5703125" customWidth="1"/>
    <col min="15107" max="15107" width="7.85546875" customWidth="1"/>
    <col min="15108" max="15108" width="5" customWidth="1"/>
    <col min="15109" max="15109" width="6.42578125" customWidth="1"/>
    <col min="15110" max="15110" width="8.42578125" customWidth="1"/>
    <col min="15111" max="15111" width="8.140625" customWidth="1"/>
    <col min="15112" max="15112" width="4.5703125" customWidth="1"/>
    <col min="15113" max="15113" width="9.42578125" customWidth="1"/>
    <col min="15114" max="15114" width="8.42578125" customWidth="1"/>
    <col min="15115" max="15115" width="8.5703125" customWidth="1"/>
    <col min="15116" max="15116" width="9" customWidth="1"/>
    <col min="15117" max="15117" width="8.42578125" customWidth="1"/>
    <col min="15118" max="15118" width="8" customWidth="1"/>
    <col min="15119" max="15360" width="10.85546875"/>
    <col min="15361" max="15361" width="1.42578125" customWidth="1"/>
    <col min="15362" max="15362" width="9.5703125" customWidth="1"/>
    <col min="15363" max="15363" width="7.85546875" customWidth="1"/>
    <col min="15364" max="15364" width="5" customWidth="1"/>
    <col min="15365" max="15365" width="6.42578125" customWidth="1"/>
    <col min="15366" max="15366" width="8.42578125" customWidth="1"/>
    <col min="15367" max="15367" width="8.140625" customWidth="1"/>
    <col min="15368" max="15368" width="4.5703125" customWidth="1"/>
    <col min="15369" max="15369" width="9.42578125" customWidth="1"/>
    <col min="15370" max="15370" width="8.42578125" customWidth="1"/>
    <col min="15371" max="15371" width="8.5703125" customWidth="1"/>
    <col min="15372" max="15372" width="9" customWidth="1"/>
    <col min="15373" max="15373" width="8.42578125" customWidth="1"/>
    <col min="15374" max="15374" width="8" customWidth="1"/>
    <col min="15375" max="15616" width="10.85546875"/>
    <col min="15617" max="15617" width="1.42578125" customWidth="1"/>
    <col min="15618" max="15618" width="9.5703125" customWidth="1"/>
    <col min="15619" max="15619" width="7.85546875" customWidth="1"/>
    <col min="15620" max="15620" width="5" customWidth="1"/>
    <col min="15621" max="15621" width="6.42578125" customWidth="1"/>
    <col min="15622" max="15622" width="8.42578125" customWidth="1"/>
    <col min="15623" max="15623" width="8.140625" customWidth="1"/>
    <col min="15624" max="15624" width="4.5703125" customWidth="1"/>
    <col min="15625" max="15625" width="9.42578125" customWidth="1"/>
    <col min="15626" max="15626" width="8.42578125" customWidth="1"/>
    <col min="15627" max="15627" width="8.5703125" customWidth="1"/>
    <col min="15628" max="15628" width="9" customWidth="1"/>
    <col min="15629" max="15629" width="8.42578125" customWidth="1"/>
    <col min="15630" max="15630" width="8" customWidth="1"/>
    <col min="15631" max="15872" width="10.85546875"/>
    <col min="15873" max="15873" width="1.42578125" customWidth="1"/>
    <col min="15874" max="15874" width="9.5703125" customWidth="1"/>
    <col min="15875" max="15875" width="7.85546875" customWidth="1"/>
    <col min="15876" max="15876" width="5" customWidth="1"/>
    <col min="15877" max="15877" width="6.42578125" customWidth="1"/>
    <col min="15878" max="15878" width="8.42578125" customWidth="1"/>
    <col min="15879" max="15879" width="8.140625" customWidth="1"/>
    <col min="15880" max="15880" width="4.5703125" customWidth="1"/>
    <col min="15881" max="15881" width="9.42578125" customWidth="1"/>
    <col min="15882" max="15882" width="8.42578125" customWidth="1"/>
    <col min="15883" max="15883" width="8.5703125" customWidth="1"/>
    <col min="15884" max="15884" width="9" customWidth="1"/>
    <col min="15885" max="15885" width="8.42578125" customWidth="1"/>
    <col min="15886" max="15886" width="8" customWidth="1"/>
    <col min="15887" max="16128" width="10.85546875"/>
    <col min="16129" max="16129" width="1.42578125" customWidth="1"/>
    <col min="16130" max="16130" width="9.5703125" customWidth="1"/>
    <col min="16131" max="16131" width="7.85546875" customWidth="1"/>
    <col min="16132" max="16132" width="5" customWidth="1"/>
    <col min="16133" max="16133" width="6.42578125" customWidth="1"/>
    <col min="16134" max="16134" width="8.42578125" customWidth="1"/>
    <col min="16135" max="16135" width="8.140625" customWidth="1"/>
    <col min="16136" max="16136" width="4.5703125" customWidth="1"/>
    <col min="16137" max="16137" width="9.42578125" customWidth="1"/>
    <col min="16138" max="16138" width="8.42578125" customWidth="1"/>
    <col min="16139" max="16139" width="8.5703125" customWidth="1"/>
    <col min="16140" max="16140" width="9" customWidth="1"/>
    <col min="16141" max="16141" width="8.42578125" customWidth="1"/>
    <col min="16142" max="16142" width="8" customWidth="1"/>
    <col min="16143" max="16384" width="10.85546875"/>
  </cols>
  <sheetData>
    <row r="1" spans="2:16" ht="12" customHeight="1" thickBot="1" x14ac:dyDescent="0.3">
      <c r="B1" s="31"/>
    </row>
    <row r="2" spans="2:16" ht="18.95" customHeight="1" thickBot="1" x14ac:dyDescent="0.35">
      <c r="B2" s="284" t="s">
        <v>540</v>
      </c>
      <c r="C2" s="190"/>
      <c r="D2" s="190"/>
      <c r="E2" s="190"/>
      <c r="F2" s="190"/>
      <c r="G2" s="190"/>
      <c r="H2" s="190"/>
      <c r="I2" s="190"/>
      <c r="J2" s="190"/>
      <c r="K2" s="190"/>
      <c r="L2" s="144"/>
      <c r="M2" s="190"/>
      <c r="N2" s="285"/>
    </row>
    <row r="4" spans="2:16" ht="12.6" customHeight="1" thickBot="1" x14ac:dyDescent="0.3">
      <c r="B4" s="286" t="s">
        <v>193</v>
      </c>
    </row>
    <row r="5" spans="2:16" s="30" customFormat="1" ht="12" customHeight="1" x14ac:dyDescent="0.25">
      <c r="B5" s="213">
        <v>1</v>
      </c>
      <c r="C5" s="214">
        <v>2</v>
      </c>
      <c r="D5" s="214">
        <v>3</v>
      </c>
      <c r="E5" s="214">
        <v>4</v>
      </c>
      <c r="F5" s="214">
        <v>5</v>
      </c>
      <c r="G5" s="214">
        <v>6</v>
      </c>
      <c r="H5" s="215">
        <v>7</v>
      </c>
      <c r="I5" s="214">
        <v>8</v>
      </c>
      <c r="J5" s="213">
        <v>9</v>
      </c>
      <c r="K5" s="214">
        <v>10</v>
      </c>
      <c r="L5" s="216">
        <v>11</v>
      </c>
      <c r="M5" s="217">
        <v>12</v>
      </c>
      <c r="N5" s="218">
        <v>13</v>
      </c>
      <c r="O5" s="1226"/>
      <c r="P5" s="1227"/>
    </row>
    <row r="6" spans="2:16" s="225" customFormat="1" ht="12" customHeight="1" x14ac:dyDescent="0.15">
      <c r="B6" s="219" t="s">
        <v>191</v>
      </c>
      <c r="C6" s="220" t="s">
        <v>39</v>
      </c>
      <c r="D6" s="221" t="s">
        <v>42</v>
      </c>
      <c r="E6" s="220" t="s">
        <v>45</v>
      </c>
      <c r="F6" s="220" t="s">
        <v>509</v>
      </c>
      <c r="G6" s="220" t="s">
        <v>509</v>
      </c>
      <c r="H6" s="220" t="s">
        <v>49</v>
      </c>
      <c r="I6" s="220" t="s">
        <v>59</v>
      </c>
      <c r="J6" s="222" t="s">
        <v>52</v>
      </c>
      <c r="K6" s="1224" t="s">
        <v>510</v>
      </c>
      <c r="L6" s="1225"/>
      <c r="M6" s="223" t="s">
        <v>45</v>
      </c>
      <c r="N6" s="224" t="s">
        <v>54</v>
      </c>
    </row>
    <row r="7" spans="2:16" s="225" customFormat="1" ht="12" customHeight="1" x14ac:dyDescent="0.15">
      <c r="B7" s="219" t="s">
        <v>192</v>
      </c>
      <c r="C7" s="220" t="s">
        <v>41</v>
      </c>
      <c r="D7" s="221" t="s">
        <v>44</v>
      </c>
      <c r="E7" s="220" t="s">
        <v>46</v>
      </c>
      <c r="F7" s="220" t="s">
        <v>541</v>
      </c>
      <c r="G7" s="220" t="s">
        <v>542</v>
      </c>
      <c r="H7" s="220" t="s">
        <v>50</v>
      </c>
      <c r="I7" s="226" t="s">
        <v>544</v>
      </c>
      <c r="J7" s="222" t="s">
        <v>190</v>
      </c>
      <c r="K7" s="220" t="s">
        <v>545</v>
      </c>
      <c r="L7" s="227" t="s">
        <v>546</v>
      </c>
      <c r="M7" s="228" t="s">
        <v>547</v>
      </c>
      <c r="N7" s="224" t="s">
        <v>55</v>
      </c>
    </row>
    <row r="8" spans="2:16" s="225" customFormat="1" ht="12" customHeight="1" x14ac:dyDescent="0.15">
      <c r="B8" s="229"/>
      <c r="C8" s="230" t="s">
        <v>40</v>
      </c>
      <c r="D8" s="231" t="s">
        <v>43</v>
      </c>
      <c r="E8" s="230" t="s">
        <v>51</v>
      </c>
      <c r="F8" s="232" t="s">
        <v>48</v>
      </c>
      <c r="G8" s="230" t="s">
        <v>543</v>
      </c>
      <c r="H8" s="230" t="s">
        <v>0</v>
      </c>
      <c r="I8" s="230"/>
      <c r="J8" s="233"/>
      <c r="K8" s="230" t="s">
        <v>91</v>
      </c>
      <c r="L8" s="234" t="s">
        <v>91</v>
      </c>
      <c r="M8" s="235"/>
      <c r="N8" s="224" t="s">
        <v>56</v>
      </c>
    </row>
    <row r="9" spans="2:16" s="225" customFormat="1" ht="12" customHeight="1" thickBot="1" x14ac:dyDescent="0.2">
      <c r="B9" s="236"/>
      <c r="C9" s="237" t="s">
        <v>47</v>
      </c>
      <c r="D9" s="238"/>
      <c r="E9" s="237" t="s">
        <v>47</v>
      </c>
      <c r="F9" s="237" t="s">
        <v>47</v>
      </c>
      <c r="G9" s="237" t="s">
        <v>47</v>
      </c>
      <c r="H9" s="238"/>
      <c r="I9" s="237" t="s">
        <v>47</v>
      </c>
      <c r="J9" s="239"/>
      <c r="K9" s="240" t="s">
        <v>1</v>
      </c>
      <c r="L9" s="241" t="s">
        <v>1</v>
      </c>
      <c r="M9" s="242" t="s">
        <v>1</v>
      </c>
      <c r="N9" s="243"/>
    </row>
    <row r="10" spans="2:16" ht="12" customHeight="1" thickBot="1" x14ac:dyDescent="0.3">
      <c r="B10" s="244" t="s">
        <v>187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6"/>
      <c r="M10" s="247"/>
      <c r="N10" s="248"/>
    </row>
    <row r="11" spans="2:16" s="30" customFormat="1" ht="12" customHeight="1" x14ac:dyDescent="0.2">
      <c r="B11" s="249"/>
      <c r="C11" s="250"/>
      <c r="D11" s="250"/>
      <c r="E11" s="250"/>
      <c r="F11" s="251">
        <f t="shared" ref="F11:F20" si="0">C11-E11</f>
        <v>0</v>
      </c>
      <c r="G11" s="251">
        <f>IF(D11=0,0,IF(H11&gt;(D11-1),0,F11/D11))</f>
        <v>0</v>
      </c>
      <c r="H11" s="250"/>
      <c r="I11" s="252">
        <f>IF(H11&gt;(D11-1),0,C11-(H11*G11))</f>
        <v>0</v>
      </c>
      <c r="J11" s="249"/>
      <c r="K11" s="251">
        <f>IF(H11&gt;D11,0,IF(N11="S.P.",G11*J11,0))</f>
        <v>0</v>
      </c>
      <c r="L11" s="1028">
        <f>(G11*J11)-K11</f>
        <v>0</v>
      </c>
      <c r="M11" s="252">
        <f>I11*J11</f>
        <v>0</v>
      </c>
      <c r="N11" s="253" t="s">
        <v>2</v>
      </c>
    </row>
    <row r="12" spans="2:16" s="30" customFormat="1" ht="12" customHeight="1" x14ac:dyDescent="0.2">
      <c r="B12" s="254"/>
      <c r="C12" s="255"/>
      <c r="D12" s="255"/>
      <c r="E12" s="255"/>
      <c r="F12" s="256">
        <f t="shared" si="0"/>
        <v>0</v>
      </c>
      <c r="G12" s="256">
        <f t="shared" ref="G12:G20" si="1">IF(D12=0,0,IF(H12&gt;(D12-1),0,F12/D12))</f>
        <v>0</v>
      </c>
      <c r="H12" s="255"/>
      <c r="I12" s="257">
        <f t="shared" ref="I12:I20" si="2">IF(H12&gt;(D12-1),0,C12-(H12*G12))</f>
        <v>0</v>
      </c>
      <c r="J12" s="254"/>
      <c r="K12" s="256">
        <f t="shared" ref="K12:K20" si="3">IF(H12&gt;D12,0,IF(N12="S.P.",G12*J12,0))</f>
        <v>0</v>
      </c>
      <c r="L12" s="1029">
        <f t="shared" ref="L12:L20" si="4">(G12*J12)-K12</f>
        <v>0</v>
      </c>
      <c r="M12" s="257">
        <f t="shared" ref="M12:M20" si="5">I12*J12</f>
        <v>0</v>
      </c>
      <c r="N12" s="258" t="s">
        <v>2</v>
      </c>
    </row>
    <row r="13" spans="2:16" s="30" customFormat="1" ht="12" customHeight="1" x14ac:dyDescent="0.2">
      <c r="B13" s="254"/>
      <c r="C13" s="255"/>
      <c r="D13" s="255"/>
      <c r="E13" s="255"/>
      <c r="F13" s="256">
        <f t="shared" si="0"/>
        <v>0</v>
      </c>
      <c r="G13" s="256">
        <f t="shared" si="1"/>
        <v>0</v>
      </c>
      <c r="H13" s="255"/>
      <c r="I13" s="257">
        <f t="shared" si="2"/>
        <v>0</v>
      </c>
      <c r="J13" s="254"/>
      <c r="K13" s="256">
        <f t="shared" si="3"/>
        <v>0</v>
      </c>
      <c r="L13" s="1029">
        <f t="shared" si="4"/>
        <v>0</v>
      </c>
      <c r="M13" s="257">
        <f t="shared" si="5"/>
        <v>0</v>
      </c>
      <c r="N13" s="258" t="s">
        <v>2</v>
      </c>
    </row>
    <row r="14" spans="2:16" s="30" customFormat="1" ht="12" customHeight="1" x14ac:dyDescent="0.2">
      <c r="B14" s="254"/>
      <c r="C14" s="255"/>
      <c r="D14" s="255"/>
      <c r="E14" s="255"/>
      <c r="F14" s="256">
        <f t="shared" si="0"/>
        <v>0</v>
      </c>
      <c r="G14" s="256">
        <f t="shared" si="1"/>
        <v>0</v>
      </c>
      <c r="H14" s="255"/>
      <c r="I14" s="257">
        <f t="shared" si="2"/>
        <v>0</v>
      </c>
      <c r="J14" s="254"/>
      <c r="K14" s="256">
        <f t="shared" si="3"/>
        <v>0</v>
      </c>
      <c r="L14" s="1029">
        <f t="shared" si="4"/>
        <v>0</v>
      </c>
      <c r="M14" s="257">
        <f t="shared" si="5"/>
        <v>0</v>
      </c>
      <c r="N14" s="258" t="s">
        <v>2</v>
      </c>
    </row>
    <row r="15" spans="2:16" s="30" customFormat="1" ht="12" customHeight="1" x14ac:dyDescent="0.2">
      <c r="B15" s="254"/>
      <c r="C15" s="255"/>
      <c r="D15" s="255"/>
      <c r="E15" s="255"/>
      <c r="F15" s="256">
        <f t="shared" si="0"/>
        <v>0</v>
      </c>
      <c r="G15" s="256">
        <f t="shared" si="1"/>
        <v>0</v>
      </c>
      <c r="H15" s="255"/>
      <c r="I15" s="257">
        <f t="shared" si="2"/>
        <v>0</v>
      </c>
      <c r="J15" s="254"/>
      <c r="K15" s="256">
        <f t="shared" si="3"/>
        <v>0</v>
      </c>
      <c r="L15" s="1029">
        <f t="shared" si="4"/>
        <v>0</v>
      </c>
      <c r="M15" s="257">
        <f t="shared" si="5"/>
        <v>0</v>
      </c>
      <c r="N15" s="258" t="s">
        <v>2</v>
      </c>
    </row>
    <row r="16" spans="2:16" s="30" customFormat="1" ht="12" customHeight="1" x14ac:dyDescent="0.2">
      <c r="B16" s="254"/>
      <c r="C16" s="255"/>
      <c r="D16" s="255"/>
      <c r="E16" s="255"/>
      <c r="F16" s="256">
        <f t="shared" si="0"/>
        <v>0</v>
      </c>
      <c r="G16" s="256">
        <f t="shared" si="1"/>
        <v>0</v>
      </c>
      <c r="H16" s="255"/>
      <c r="I16" s="257">
        <f t="shared" si="2"/>
        <v>0</v>
      </c>
      <c r="J16" s="254"/>
      <c r="K16" s="256">
        <f t="shared" si="3"/>
        <v>0</v>
      </c>
      <c r="L16" s="1029">
        <f t="shared" si="4"/>
        <v>0</v>
      </c>
      <c r="M16" s="257">
        <f t="shared" si="5"/>
        <v>0</v>
      </c>
      <c r="N16" s="258" t="s">
        <v>2</v>
      </c>
    </row>
    <row r="17" spans="2:14" s="30" customFormat="1" ht="12" customHeight="1" x14ac:dyDescent="0.2">
      <c r="B17" s="254"/>
      <c r="C17" s="255"/>
      <c r="D17" s="255"/>
      <c r="E17" s="255"/>
      <c r="F17" s="256">
        <f t="shared" si="0"/>
        <v>0</v>
      </c>
      <c r="G17" s="256">
        <f t="shared" si="1"/>
        <v>0</v>
      </c>
      <c r="H17" s="255"/>
      <c r="I17" s="257">
        <f t="shared" si="2"/>
        <v>0</v>
      </c>
      <c r="J17" s="254"/>
      <c r="K17" s="256">
        <f t="shared" si="3"/>
        <v>0</v>
      </c>
      <c r="L17" s="1029">
        <f t="shared" si="4"/>
        <v>0</v>
      </c>
      <c r="M17" s="257">
        <f t="shared" si="5"/>
        <v>0</v>
      </c>
      <c r="N17" s="258" t="s">
        <v>2</v>
      </c>
    </row>
    <row r="18" spans="2:14" s="30" customFormat="1" ht="12" customHeight="1" x14ac:dyDescent="0.2">
      <c r="B18" s="254"/>
      <c r="C18" s="255"/>
      <c r="D18" s="255"/>
      <c r="E18" s="255"/>
      <c r="F18" s="256">
        <f t="shared" si="0"/>
        <v>0</v>
      </c>
      <c r="G18" s="256">
        <f t="shared" si="1"/>
        <v>0</v>
      </c>
      <c r="H18" s="255"/>
      <c r="I18" s="257">
        <f t="shared" si="2"/>
        <v>0</v>
      </c>
      <c r="J18" s="254"/>
      <c r="K18" s="256">
        <f t="shared" si="3"/>
        <v>0</v>
      </c>
      <c r="L18" s="1029">
        <f t="shared" si="4"/>
        <v>0</v>
      </c>
      <c r="M18" s="257">
        <f t="shared" si="5"/>
        <v>0</v>
      </c>
      <c r="N18" s="258" t="s">
        <v>2</v>
      </c>
    </row>
    <row r="19" spans="2:14" s="30" customFormat="1" ht="12" customHeight="1" x14ac:dyDescent="0.2">
      <c r="B19" s="254"/>
      <c r="C19" s="255"/>
      <c r="D19" s="255"/>
      <c r="E19" s="255"/>
      <c r="F19" s="256">
        <f t="shared" si="0"/>
        <v>0</v>
      </c>
      <c r="G19" s="256">
        <f t="shared" si="1"/>
        <v>0</v>
      </c>
      <c r="H19" s="255"/>
      <c r="I19" s="257">
        <f t="shared" si="2"/>
        <v>0</v>
      </c>
      <c r="J19" s="254"/>
      <c r="K19" s="256">
        <f t="shared" si="3"/>
        <v>0</v>
      </c>
      <c r="L19" s="1029">
        <f t="shared" si="4"/>
        <v>0</v>
      </c>
      <c r="M19" s="257">
        <f t="shared" si="5"/>
        <v>0</v>
      </c>
      <c r="N19" s="258" t="s">
        <v>2</v>
      </c>
    </row>
    <row r="20" spans="2:14" s="30" customFormat="1" ht="12" customHeight="1" thickBot="1" x14ac:dyDescent="0.25">
      <c r="B20" s="259"/>
      <c r="C20" s="260"/>
      <c r="D20" s="260"/>
      <c r="E20" s="260"/>
      <c r="F20" s="261">
        <f t="shared" si="0"/>
        <v>0</v>
      </c>
      <c r="G20" s="256">
        <f t="shared" si="1"/>
        <v>0</v>
      </c>
      <c r="H20" s="260"/>
      <c r="I20" s="257">
        <f t="shared" si="2"/>
        <v>0</v>
      </c>
      <c r="J20" s="262"/>
      <c r="K20" s="263">
        <f t="shared" si="3"/>
        <v>0</v>
      </c>
      <c r="L20" s="256">
        <f t="shared" si="4"/>
        <v>0</v>
      </c>
      <c r="M20" s="264">
        <f t="shared" si="5"/>
        <v>0</v>
      </c>
      <c r="N20" s="265" t="s">
        <v>2</v>
      </c>
    </row>
    <row r="21" spans="2:14" s="30" customFormat="1" ht="12" customHeight="1" thickBot="1" x14ac:dyDescent="0.25">
      <c r="B21" s="244" t="s">
        <v>37</v>
      </c>
      <c r="C21" s="245"/>
      <c r="D21" s="245"/>
      <c r="E21" s="245"/>
      <c r="F21" s="246"/>
      <c r="G21" s="246"/>
      <c r="H21" s="266"/>
      <c r="I21" s="245"/>
      <c r="J21" s="266"/>
      <c r="K21" s="245"/>
      <c r="L21" s="246"/>
      <c r="M21" s="247"/>
      <c r="N21" s="267"/>
    </row>
    <row r="22" spans="2:14" s="30" customFormat="1" ht="12" customHeight="1" x14ac:dyDescent="0.2">
      <c r="B22" s="254"/>
      <c r="C22" s="255"/>
      <c r="D22" s="255"/>
      <c r="E22" s="255"/>
      <c r="F22" s="256">
        <f t="shared" ref="F22:F26" si="6">C22-E22</f>
        <v>0</v>
      </c>
      <c r="G22" s="256">
        <f t="shared" ref="G22:G26" si="7">IF(D22=0,0,IF(H22&gt;(D22-1),0,F22/D22))</f>
        <v>0</v>
      </c>
      <c r="H22" s="255"/>
      <c r="I22" s="257">
        <f t="shared" ref="I22:I26" si="8">IF(H22&gt;(D22-1),0,C22-(H22*G22))</f>
        <v>0</v>
      </c>
      <c r="J22" s="249"/>
      <c r="K22" s="251">
        <f t="shared" ref="K22:K26" si="9">IF(H22&gt;D22,0,IF(N22="S.P.",G22*J22,0))</f>
        <v>0</v>
      </c>
      <c r="L22" s="1028">
        <f t="shared" ref="L22:L26" si="10">(G22*J22)-K22</f>
        <v>0</v>
      </c>
      <c r="M22" s="252">
        <f t="shared" ref="M22:M26" si="11">I22*J22</f>
        <v>0</v>
      </c>
      <c r="N22" s="253" t="s">
        <v>2</v>
      </c>
    </row>
    <row r="23" spans="2:14" s="30" customFormat="1" ht="12" customHeight="1" x14ac:dyDescent="0.2">
      <c r="B23" s="254"/>
      <c r="C23" s="255"/>
      <c r="D23" s="255"/>
      <c r="E23" s="255"/>
      <c r="F23" s="256">
        <f t="shared" si="6"/>
        <v>0</v>
      </c>
      <c r="G23" s="256">
        <f t="shared" si="7"/>
        <v>0</v>
      </c>
      <c r="H23" s="255"/>
      <c r="I23" s="257">
        <f t="shared" si="8"/>
        <v>0</v>
      </c>
      <c r="J23" s="254"/>
      <c r="K23" s="256">
        <f t="shared" si="9"/>
        <v>0</v>
      </c>
      <c r="L23" s="1029">
        <f t="shared" si="10"/>
        <v>0</v>
      </c>
      <c r="M23" s="257">
        <f t="shared" si="11"/>
        <v>0</v>
      </c>
      <c r="N23" s="258" t="s">
        <v>2</v>
      </c>
    </row>
    <row r="24" spans="2:14" s="30" customFormat="1" ht="12" customHeight="1" x14ac:dyDescent="0.2">
      <c r="B24" s="254"/>
      <c r="C24" s="255"/>
      <c r="D24" s="255"/>
      <c r="E24" s="255"/>
      <c r="F24" s="256">
        <f t="shared" si="6"/>
        <v>0</v>
      </c>
      <c r="G24" s="256">
        <f t="shared" si="7"/>
        <v>0</v>
      </c>
      <c r="H24" s="255"/>
      <c r="I24" s="257">
        <f t="shared" si="8"/>
        <v>0</v>
      </c>
      <c r="J24" s="254"/>
      <c r="K24" s="256">
        <f t="shared" si="9"/>
        <v>0</v>
      </c>
      <c r="L24" s="1029">
        <f t="shared" si="10"/>
        <v>0</v>
      </c>
      <c r="M24" s="257">
        <f t="shared" si="11"/>
        <v>0</v>
      </c>
      <c r="N24" s="258" t="s">
        <v>2</v>
      </c>
    </row>
    <row r="25" spans="2:14" s="30" customFormat="1" ht="12" customHeight="1" x14ac:dyDescent="0.2">
      <c r="B25" s="254"/>
      <c r="C25" s="255"/>
      <c r="D25" s="255"/>
      <c r="E25" s="255"/>
      <c r="F25" s="256">
        <f t="shared" si="6"/>
        <v>0</v>
      </c>
      <c r="G25" s="256">
        <f t="shared" si="7"/>
        <v>0</v>
      </c>
      <c r="H25" s="255"/>
      <c r="I25" s="257">
        <f t="shared" si="8"/>
        <v>0</v>
      </c>
      <c r="J25" s="254"/>
      <c r="K25" s="256">
        <f t="shared" si="9"/>
        <v>0</v>
      </c>
      <c r="L25" s="1029">
        <f t="shared" si="10"/>
        <v>0</v>
      </c>
      <c r="M25" s="257">
        <f t="shared" si="11"/>
        <v>0</v>
      </c>
      <c r="N25" s="258" t="s">
        <v>2</v>
      </c>
    </row>
    <row r="26" spans="2:14" s="30" customFormat="1" ht="12" customHeight="1" thickBot="1" x14ac:dyDescent="0.25">
      <c r="B26" s="259"/>
      <c r="C26" s="260"/>
      <c r="D26" s="260"/>
      <c r="E26" s="260"/>
      <c r="F26" s="261">
        <f t="shared" si="6"/>
        <v>0</v>
      </c>
      <c r="G26" s="256">
        <f t="shared" si="7"/>
        <v>0</v>
      </c>
      <c r="H26" s="260"/>
      <c r="I26" s="257">
        <f t="shared" si="8"/>
        <v>0</v>
      </c>
      <c r="J26" s="262"/>
      <c r="K26" s="263">
        <f t="shared" si="9"/>
        <v>0</v>
      </c>
      <c r="L26" s="256">
        <f t="shared" si="10"/>
        <v>0</v>
      </c>
      <c r="M26" s="264">
        <f t="shared" si="11"/>
        <v>0</v>
      </c>
      <c r="N26" s="265" t="s">
        <v>2</v>
      </c>
    </row>
    <row r="27" spans="2:14" s="30" customFormat="1" ht="12" customHeight="1" thickBot="1" x14ac:dyDescent="0.25">
      <c r="B27" s="244" t="s">
        <v>38</v>
      </c>
      <c r="C27" s="245"/>
      <c r="D27" s="245"/>
      <c r="E27" s="245"/>
      <c r="F27" s="246"/>
      <c r="G27" s="246"/>
      <c r="H27" s="266"/>
      <c r="I27" s="245"/>
      <c r="J27" s="266"/>
      <c r="K27" s="245"/>
      <c r="L27" s="246"/>
      <c r="M27" s="247"/>
      <c r="N27" s="267"/>
    </row>
    <row r="28" spans="2:14" s="30" customFormat="1" ht="12" customHeight="1" x14ac:dyDescent="0.2">
      <c r="B28" s="254"/>
      <c r="C28" s="255"/>
      <c r="D28" s="255"/>
      <c r="E28" s="255"/>
      <c r="F28" s="256">
        <f t="shared" ref="F28:F31" si="12">C28-E28</f>
        <v>0</v>
      </c>
      <c r="G28" s="256">
        <f t="shared" ref="G28:G31" si="13">IF(D28=0,0,IF(H28&gt;(D28-1),0,F28/D28))</f>
        <v>0</v>
      </c>
      <c r="H28" s="255"/>
      <c r="I28" s="257">
        <f t="shared" ref="I28:I31" si="14">IF(H28&gt;(D28-1),0,C28-(H28*G28))</f>
        <v>0</v>
      </c>
      <c r="J28" s="249"/>
      <c r="K28" s="251">
        <f t="shared" ref="K28:K31" si="15">IF(H28&gt;D28,0,IF(N28="S.P.",G28*J28,0))</f>
        <v>0</v>
      </c>
      <c r="L28" s="1028">
        <f t="shared" ref="L28:L31" si="16">(G28*J28)-K28</f>
        <v>0</v>
      </c>
      <c r="M28" s="252">
        <f t="shared" ref="M28:M31" si="17">I28*J28</f>
        <v>0</v>
      </c>
      <c r="N28" s="253" t="s">
        <v>2</v>
      </c>
    </row>
    <row r="29" spans="2:14" s="30" customFormat="1" ht="12" customHeight="1" x14ac:dyDescent="0.2">
      <c r="B29" s="254"/>
      <c r="C29" s="255"/>
      <c r="D29" s="255"/>
      <c r="E29" s="255"/>
      <c r="F29" s="256">
        <f t="shared" si="12"/>
        <v>0</v>
      </c>
      <c r="G29" s="256">
        <f t="shared" si="13"/>
        <v>0</v>
      </c>
      <c r="H29" s="255"/>
      <c r="I29" s="257">
        <f t="shared" si="14"/>
        <v>0</v>
      </c>
      <c r="J29" s="254"/>
      <c r="K29" s="256">
        <f t="shared" si="15"/>
        <v>0</v>
      </c>
      <c r="L29" s="1029">
        <f t="shared" si="16"/>
        <v>0</v>
      </c>
      <c r="M29" s="257">
        <f t="shared" si="17"/>
        <v>0</v>
      </c>
      <c r="N29" s="258" t="s">
        <v>2</v>
      </c>
    </row>
    <row r="30" spans="2:14" s="30" customFormat="1" ht="12" customHeight="1" x14ac:dyDescent="0.2">
      <c r="B30" s="254"/>
      <c r="C30" s="255"/>
      <c r="D30" s="255"/>
      <c r="E30" s="255"/>
      <c r="F30" s="256">
        <f t="shared" si="12"/>
        <v>0</v>
      </c>
      <c r="G30" s="256">
        <f t="shared" si="13"/>
        <v>0</v>
      </c>
      <c r="H30" s="255"/>
      <c r="I30" s="257">
        <f t="shared" si="14"/>
        <v>0</v>
      </c>
      <c r="J30" s="254"/>
      <c r="K30" s="256">
        <f t="shared" si="15"/>
        <v>0</v>
      </c>
      <c r="L30" s="1029">
        <f t="shared" si="16"/>
        <v>0</v>
      </c>
      <c r="M30" s="257">
        <f t="shared" si="17"/>
        <v>0</v>
      </c>
      <c r="N30" s="258" t="s">
        <v>2</v>
      </c>
    </row>
    <row r="31" spans="2:14" s="30" customFormat="1" ht="12" customHeight="1" thickBot="1" x14ac:dyDescent="0.25">
      <c r="B31" s="262"/>
      <c r="C31" s="268"/>
      <c r="D31" s="268"/>
      <c r="E31" s="268"/>
      <c r="F31" s="263">
        <f t="shared" si="12"/>
        <v>0</v>
      </c>
      <c r="G31" s="263">
        <f t="shared" si="13"/>
        <v>0</v>
      </c>
      <c r="H31" s="268"/>
      <c r="I31" s="264">
        <f t="shared" si="14"/>
        <v>0</v>
      </c>
      <c r="J31" s="262"/>
      <c r="K31" s="263">
        <f t="shared" si="15"/>
        <v>0</v>
      </c>
      <c r="L31" s="263">
        <f t="shared" si="16"/>
        <v>0</v>
      </c>
      <c r="M31" s="264">
        <f t="shared" si="17"/>
        <v>0</v>
      </c>
      <c r="N31" s="265" t="s">
        <v>2</v>
      </c>
    </row>
    <row r="32" spans="2:14" ht="12" customHeight="1" thickBot="1" x14ac:dyDescent="0.3">
      <c r="B32" s="30"/>
    </row>
    <row r="33" spans="2:14" ht="12" customHeight="1" x14ac:dyDescent="0.25">
      <c r="B33" s="1234" t="s">
        <v>188</v>
      </c>
      <c r="C33" s="1229"/>
      <c r="D33" s="1229"/>
      <c r="E33" s="1229"/>
      <c r="F33" s="1229"/>
      <c r="G33" s="1229"/>
      <c r="H33" s="1229"/>
      <c r="I33" s="1229"/>
      <c r="J33" s="1229"/>
      <c r="K33" s="1229"/>
      <c r="L33" s="1229"/>
      <c r="M33" s="1229"/>
      <c r="N33" s="1230"/>
    </row>
    <row r="34" spans="2:14" ht="12" customHeight="1" x14ac:dyDescent="0.25">
      <c r="B34" s="1235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7"/>
    </row>
    <row r="35" spans="2:14" ht="12" customHeight="1" x14ac:dyDescent="0.25">
      <c r="B35" s="1235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7"/>
    </row>
    <row r="36" spans="2:14" ht="12" customHeight="1" thickBot="1" x14ac:dyDescent="0.3">
      <c r="B36" s="1231"/>
      <c r="C36" s="1232"/>
      <c r="D36" s="1232"/>
      <c r="E36" s="1232"/>
      <c r="F36" s="1232"/>
      <c r="G36" s="1232"/>
      <c r="H36" s="1232"/>
      <c r="I36" s="1232"/>
      <c r="J36" s="1232"/>
      <c r="K36" s="1232"/>
      <c r="L36" s="1232"/>
      <c r="M36" s="1232"/>
      <c r="N36" s="1233"/>
    </row>
    <row r="37" spans="2:14" ht="12" customHeight="1" x14ac:dyDescent="0.25">
      <c r="B37" s="30"/>
      <c r="L37" s="12"/>
    </row>
    <row r="38" spans="2:14" s="142" customFormat="1" ht="12" customHeight="1" x14ac:dyDescent="0.25">
      <c r="B38" s="286" t="s">
        <v>511</v>
      </c>
      <c r="H38" s="286" t="s">
        <v>549</v>
      </c>
      <c r="L38" s="94"/>
      <c r="N38" s="32"/>
    </row>
    <row r="39" spans="2:14" s="142" customFormat="1" ht="12" customHeight="1" x14ac:dyDescent="0.25">
      <c r="B39" s="286" t="s">
        <v>199</v>
      </c>
      <c r="H39" s="286" t="s">
        <v>214</v>
      </c>
      <c r="L39" s="94"/>
      <c r="N39" s="32"/>
    </row>
    <row r="40" spans="2:14" s="142" customFormat="1" ht="12" customHeight="1" thickBot="1" x14ac:dyDescent="0.3">
      <c r="B40" s="286" t="s">
        <v>548</v>
      </c>
      <c r="H40" s="31"/>
      <c r="L40" s="94"/>
      <c r="N40" s="32"/>
    </row>
    <row r="41" spans="2:14" s="30" customFormat="1" ht="12" customHeight="1" thickBot="1" x14ac:dyDescent="0.25">
      <c r="B41" s="30" t="s">
        <v>63</v>
      </c>
      <c r="D41" s="1238" t="s">
        <v>189</v>
      </c>
      <c r="E41" s="1229"/>
      <c r="F41" s="1229"/>
      <c r="G41" s="1230"/>
      <c r="H41" s="30" t="s">
        <v>195</v>
      </c>
      <c r="K41" s="1238" t="s">
        <v>189</v>
      </c>
      <c r="L41" s="1229"/>
      <c r="M41" s="1229"/>
      <c r="N41" s="1230"/>
    </row>
    <row r="42" spans="2:14" s="30" customFormat="1" ht="12" customHeight="1" thickBot="1" x14ac:dyDescent="0.25">
      <c r="B42" s="269">
        <f>SUM(K11:K20)</f>
        <v>0</v>
      </c>
      <c r="C42" s="270" t="str">
        <f>Feuil1!D6</f>
        <v>UM</v>
      </c>
      <c r="D42" s="1235"/>
      <c r="E42" s="1236"/>
      <c r="F42" s="1236"/>
      <c r="G42" s="1237"/>
      <c r="H42" s="245"/>
      <c r="I42" s="246">
        <f>SUM(M11:M20)</f>
        <v>0</v>
      </c>
      <c r="J42" s="270" t="str">
        <f>Feuil1!D6</f>
        <v>UM</v>
      </c>
      <c r="K42" s="1235"/>
      <c r="L42" s="1236"/>
      <c r="M42" s="1236"/>
      <c r="N42" s="1237"/>
    </row>
    <row r="43" spans="2:14" s="30" customFormat="1" ht="12" customHeight="1" thickBot="1" x14ac:dyDescent="0.25">
      <c r="B43" s="30" t="s">
        <v>64</v>
      </c>
      <c r="C43" s="271"/>
      <c r="D43" s="1235"/>
      <c r="E43" s="1236"/>
      <c r="F43" s="1236"/>
      <c r="G43" s="1237"/>
      <c r="H43" s="30" t="s">
        <v>196</v>
      </c>
      <c r="J43" s="271"/>
      <c r="K43" s="1235"/>
      <c r="L43" s="1236"/>
      <c r="M43" s="1236"/>
      <c r="N43" s="1237"/>
    </row>
    <row r="44" spans="2:14" s="30" customFormat="1" ht="12" customHeight="1" thickBot="1" x14ac:dyDescent="0.25">
      <c r="B44" s="269">
        <f>SUM(K22:K26)</f>
        <v>0</v>
      </c>
      <c r="C44" s="270" t="str">
        <f>Feuil1!D6</f>
        <v>UM</v>
      </c>
      <c r="D44" s="1235"/>
      <c r="E44" s="1236"/>
      <c r="F44" s="1236"/>
      <c r="G44" s="1237"/>
      <c r="H44" s="245"/>
      <c r="I44" s="246">
        <f>SUM(M22:M26)</f>
        <v>0</v>
      </c>
      <c r="J44" s="270" t="str">
        <f>Feuil1!D6</f>
        <v>UM</v>
      </c>
      <c r="K44" s="1235"/>
      <c r="L44" s="1236"/>
      <c r="M44" s="1236"/>
      <c r="N44" s="1237"/>
    </row>
    <row r="45" spans="2:14" s="30" customFormat="1" ht="12" customHeight="1" thickBot="1" x14ac:dyDescent="0.25">
      <c r="B45" s="30" t="s">
        <v>194</v>
      </c>
      <c r="C45" s="271"/>
      <c r="D45" s="1235"/>
      <c r="E45" s="1236"/>
      <c r="F45" s="1236"/>
      <c r="G45" s="1237"/>
      <c r="H45" s="30" t="s">
        <v>197</v>
      </c>
      <c r="J45" s="271"/>
      <c r="K45" s="1235"/>
      <c r="L45" s="1236"/>
      <c r="M45" s="1236"/>
      <c r="N45" s="1237"/>
    </row>
    <row r="46" spans="2:14" s="30" customFormat="1" ht="12" customHeight="1" thickBot="1" x14ac:dyDescent="0.25">
      <c r="B46" s="269">
        <f>SUM(K28:K31)</f>
        <v>0</v>
      </c>
      <c r="C46" s="270" t="str">
        <f>Feuil1!D6</f>
        <v>UM</v>
      </c>
      <c r="D46" s="1235"/>
      <c r="E46" s="1236"/>
      <c r="F46" s="1236"/>
      <c r="G46" s="1237"/>
      <c r="H46" s="245"/>
      <c r="I46" s="246">
        <f>SUM(M28:M31)</f>
        <v>0</v>
      </c>
      <c r="J46" s="270" t="str">
        <f>Feuil1!D6</f>
        <v>UM</v>
      </c>
      <c r="K46" s="1235"/>
      <c r="L46" s="1236"/>
      <c r="M46" s="1236"/>
      <c r="N46" s="1237"/>
    </row>
    <row r="47" spans="2:14" s="30" customFormat="1" ht="12" customHeight="1" thickBot="1" x14ac:dyDescent="0.25">
      <c r="B47" s="272" t="s">
        <v>550</v>
      </c>
      <c r="C47" s="271"/>
      <c r="D47" s="1235"/>
      <c r="E47" s="1236"/>
      <c r="F47" s="1236"/>
      <c r="G47" s="1237"/>
      <c r="H47" s="273"/>
      <c r="I47" s="274"/>
      <c r="J47" s="275"/>
      <c r="K47" s="1235"/>
      <c r="L47" s="1236"/>
      <c r="M47" s="1236"/>
      <c r="N47" s="1237"/>
    </row>
    <row r="48" spans="2:14" s="30" customFormat="1" ht="12" customHeight="1" thickBot="1" x14ac:dyDescent="0.25">
      <c r="B48" s="269">
        <f>B42+B44+B46</f>
        <v>0</v>
      </c>
      <c r="C48" s="270" t="str">
        <f>Feuil1!D6</f>
        <v>UM</v>
      </c>
      <c r="D48" s="1235"/>
      <c r="E48" s="1236"/>
      <c r="F48" s="1236"/>
      <c r="G48" s="1237"/>
      <c r="H48" s="276"/>
      <c r="I48" s="277"/>
      <c r="J48" s="278"/>
      <c r="K48" s="1235"/>
      <c r="L48" s="1236"/>
      <c r="M48" s="1236"/>
      <c r="N48" s="1237"/>
    </row>
    <row r="49" spans="2:14" s="30" customFormat="1" ht="12" customHeight="1" thickBot="1" x14ac:dyDescent="0.25">
      <c r="B49" s="277"/>
      <c r="C49" s="271"/>
      <c r="D49" s="1231"/>
      <c r="E49" s="1232"/>
      <c r="F49" s="1232"/>
      <c r="G49" s="1233"/>
      <c r="K49" s="1231"/>
      <c r="L49" s="1232"/>
      <c r="M49" s="1232"/>
      <c r="N49" s="1233"/>
    </row>
    <row r="50" spans="2:14" s="30" customFormat="1" ht="12" customHeight="1" x14ac:dyDescent="0.2">
      <c r="B50" s="277"/>
      <c r="C50" s="271"/>
      <c r="D50" s="279"/>
      <c r="E50" s="279"/>
      <c r="F50" s="279"/>
      <c r="G50" s="279"/>
      <c r="K50" s="279"/>
      <c r="L50" s="280"/>
      <c r="M50" s="279"/>
      <c r="N50" s="279"/>
    </row>
    <row r="51" spans="2:14" s="142" customFormat="1" ht="13.5" customHeight="1" x14ac:dyDescent="0.2">
      <c r="B51" s="1239" t="s">
        <v>551</v>
      </c>
      <c r="C51" s="1240"/>
      <c r="D51" s="1240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</row>
    <row r="52" spans="2:14" s="142" customFormat="1" ht="15.6" customHeight="1" x14ac:dyDescent="0.2">
      <c r="B52" s="1240"/>
      <c r="C52" s="1240"/>
      <c r="D52" s="1240"/>
      <c r="E52" s="1240"/>
      <c r="F52" s="1240"/>
      <c r="G52" s="1240"/>
      <c r="H52" s="1240"/>
      <c r="I52" s="1240"/>
      <c r="J52" s="1240"/>
      <c r="K52" s="1240"/>
      <c r="L52" s="1240"/>
      <c r="M52" s="1240"/>
      <c r="N52" s="1240"/>
    </row>
    <row r="53" spans="2:14" s="30" customFormat="1" ht="12" customHeight="1" thickBot="1" x14ac:dyDescent="0.25">
      <c r="B53" s="30" t="s">
        <v>65</v>
      </c>
      <c r="F53" s="30" t="s">
        <v>66</v>
      </c>
      <c r="G53" s="271"/>
      <c r="I53" s="30" t="s">
        <v>198</v>
      </c>
      <c r="L53" s="272" t="s">
        <v>552</v>
      </c>
    </row>
    <row r="54" spans="2:14" s="282" customFormat="1" ht="12" customHeight="1" thickBot="1" x14ac:dyDescent="0.25">
      <c r="B54" s="1164">
        <f>B42+SUM(L11:L20)</f>
        <v>0</v>
      </c>
      <c r="C54" s="281" t="str">
        <f>Feuil1!D6</f>
        <v>UM</v>
      </c>
      <c r="F54" s="1164">
        <f>B44+SUM(L22:L26)</f>
        <v>0</v>
      </c>
      <c r="G54" s="281" t="str">
        <f>Feuil1!D6</f>
        <v>UM</v>
      </c>
      <c r="I54" s="1164">
        <f>B46+SUM(L28:L31)</f>
        <v>0</v>
      </c>
      <c r="J54" s="283" t="str">
        <f>Feuil1!D6</f>
        <v>UM</v>
      </c>
      <c r="L54" s="1165">
        <f>I54+F54+B54</f>
        <v>0</v>
      </c>
      <c r="M54" s="283" t="str">
        <f>Feuil1!D6</f>
        <v>UM</v>
      </c>
    </row>
    <row r="55" spans="2:14" ht="12" customHeight="1" x14ac:dyDescent="0.25">
      <c r="B55" s="1228" t="s">
        <v>189</v>
      </c>
      <c r="C55" s="1229"/>
      <c r="D55" s="1229"/>
      <c r="E55" s="1229"/>
      <c r="F55" s="1229"/>
      <c r="G55" s="1229"/>
      <c r="H55" s="1229"/>
      <c r="I55" s="1229"/>
      <c r="J55" s="1229"/>
      <c r="K55" s="1229"/>
      <c r="L55" s="1229"/>
      <c r="M55" s="1229"/>
      <c r="N55" s="1230"/>
    </row>
    <row r="56" spans="2:14" ht="12" customHeight="1" thickBot="1" x14ac:dyDescent="0.3">
      <c r="B56" s="1231"/>
      <c r="C56" s="1232"/>
      <c r="D56" s="1232"/>
      <c r="E56" s="1232"/>
      <c r="F56" s="1232"/>
      <c r="G56" s="1232"/>
      <c r="H56" s="1232"/>
      <c r="I56" s="1232"/>
      <c r="J56" s="1232"/>
      <c r="K56" s="1232"/>
      <c r="L56" s="1232"/>
      <c r="M56" s="1232"/>
      <c r="N56" s="1233"/>
    </row>
  </sheetData>
  <customSheetViews>
    <customSheetView guid="{25EBB9CF-0E12-4ABB-BD45-FC2EE0F8C2F6}" scale="166" topLeftCell="A6">
      <pane ySplit="6" topLeftCell="A12" activePane="bottomLeft" state="frozen"/>
      <selection pane="bottomLeft" activeCell="I15" sqref="I15"/>
      <pageMargins left="0.7" right="0.7" top="0.75" bottom="0.75" header="0.3" footer="0.3"/>
      <pageSetup paperSize="9" orientation="portrait" r:id="rId1"/>
    </customSheetView>
    <customSheetView guid="{86269E4C-36EB-46E4-81EA-9312AEB5FEB4}" scale="166" topLeftCell="D1">
      <selection activeCell="C59" sqref="C59"/>
      <pageMargins left="0.7" right="0.7" top="0.75" bottom="0.75" header="0.3" footer="0.3"/>
      <pageSetup paperSize="9" orientation="portrait" r:id="rId2"/>
    </customSheetView>
  </customSheetViews>
  <mergeCells count="7">
    <mergeCell ref="K6:L6"/>
    <mergeCell ref="O5:P5"/>
    <mergeCell ref="B55:N56"/>
    <mergeCell ref="B33:N36"/>
    <mergeCell ref="D41:G49"/>
    <mergeCell ref="K41:N49"/>
    <mergeCell ref="B51:N52"/>
  </mergeCells>
  <pageMargins left="0.7" right="0.7" top="0.75" bottom="0.75" header="0.3" footer="0.3"/>
  <pageSetup paperSize="9" orientation="landscape" r:id="rId3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3"/>
  <sheetViews>
    <sheetView showGridLines="0" topLeftCell="A110" workbookViewId="0">
      <selection activeCell="I45" sqref="I45"/>
    </sheetView>
  </sheetViews>
  <sheetFormatPr baseColWidth="10" defaultColWidth="11.42578125" defaultRowHeight="15" x14ac:dyDescent="0.25"/>
  <cols>
    <col min="1" max="1" width="0.85546875" style="139" customWidth="1"/>
    <col min="2" max="2" width="15.5703125" style="139" customWidth="1"/>
    <col min="3" max="10" width="7.5703125" style="139" customWidth="1"/>
    <col min="11" max="12" width="7.5703125" style="44" customWidth="1"/>
    <col min="13" max="14" width="7.5703125" style="139" customWidth="1"/>
    <col min="15" max="15" width="11.42578125" style="139"/>
    <col min="16" max="18" width="7.5703125" style="139" customWidth="1"/>
    <col min="19" max="257" width="11.42578125" style="139"/>
    <col min="258" max="258" width="3.5703125" style="139" customWidth="1"/>
    <col min="259" max="259" width="2.140625" style="139" customWidth="1"/>
    <col min="260" max="260" width="15.5703125" style="139" customWidth="1"/>
    <col min="261" max="513" width="11.42578125" style="139"/>
    <col min="514" max="514" width="3.5703125" style="139" customWidth="1"/>
    <col min="515" max="515" width="2.140625" style="139" customWidth="1"/>
    <col min="516" max="516" width="15.5703125" style="139" customWidth="1"/>
    <col min="517" max="769" width="11.42578125" style="139"/>
    <col min="770" max="770" width="3.5703125" style="139" customWidth="1"/>
    <col min="771" max="771" width="2.140625" style="139" customWidth="1"/>
    <col min="772" max="772" width="15.5703125" style="139" customWidth="1"/>
    <col min="773" max="1025" width="11.42578125" style="139"/>
    <col min="1026" max="1026" width="3.5703125" style="139" customWidth="1"/>
    <col min="1027" max="1027" width="2.140625" style="139" customWidth="1"/>
    <col min="1028" max="1028" width="15.5703125" style="139" customWidth="1"/>
    <col min="1029" max="1281" width="11.42578125" style="139"/>
    <col min="1282" max="1282" width="3.5703125" style="139" customWidth="1"/>
    <col min="1283" max="1283" width="2.140625" style="139" customWidth="1"/>
    <col min="1284" max="1284" width="15.5703125" style="139" customWidth="1"/>
    <col min="1285" max="1537" width="11.42578125" style="139"/>
    <col min="1538" max="1538" width="3.5703125" style="139" customWidth="1"/>
    <col min="1539" max="1539" width="2.140625" style="139" customWidth="1"/>
    <col min="1540" max="1540" width="15.5703125" style="139" customWidth="1"/>
    <col min="1541" max="1793" width="11.42578125" style="139"/>
    <col min="1794" max="1794" width="3.5703125" style="139" customWidth="1"/>
    <col min="1795" max="1795" width="2.140625" style="139" customWidth="1"/>
    <col min="1796" max="1796" width="15.5703125" style="139" customWidth="1"/>
    <col min="1797" max="2049" width="11.42578125" style="139"/>
    <col min="2050" max="2050" width="3.5703125" style="139" customWidth="1"/>
    <col min="2051" max="2051" width="2.140625" style="139" customWidth="1"/>
    <col min="2052" max="2052" width="15.5703125" style="139" customWidth="1"/>
    <col min="2053" max="2305" width="11.42578125" style="139"/>
    <col min="2306" max="2306" width="3.5703125" style="139" customWidth="1"/>
    <col min="2307" max="2307" width="2.140625" style="139" customWidth="1"/>
    <col min="2308" max="2308" width="15.5703125" style="139" customWidth="1"/>
    <col min="2309" max="2561" width="11.42578125" style="139"/>
    <col min="2562" max="2562" width="3.5703125" style="139" customWidth="1"/>
    <col min="2563" max="2563" width="2.140625" style="139" customWidth="1"/>
    <col min="2564" max="2564" width="15.5703125" style="139" customWidth="1"/>
    <col min="2565" max="2817" width="11.42578125" style="139"/>
    <col min="2818" max="2818" width="3.5703125" style="139" customWidth="1"/>
    <col min="2819" max="2819" width="2.140625" style="139" customWidth="1"/>
    <col min="2820" max="2820" width="15.5703125" style="139" customWidth="1"/>
    <col min="2821" max="3073" width="11.42578125" style="139"/>
    <col min="3074" max="3074" width="3.5703125" style="139" customWidth="1"/>
    <col min="3075" max="3075" width="2.140625" style="139" customWidth="1"/>
    <col min="3076" max="3076" width="15.5703125" style="139" customWidth="1"/>
    <col min="3077" max="3329" width="11.42578125" style="139"/>
    <col min="3330" max="3330" width="3.5703125" style="139" customWidth="1"/>
    <col min="3331" max="3331" width="2.140625" style="139" customWidth="1"/>
    <col min="3332" max="3332" width="15.5703125" style="139" customWidth="1"/>
    <col min="3333" max="3585" width="11.42578125" style="139"/>
    <col min="3586" max="3586" width="3.5703125" style="139" customWidth="1"/>
    <col min="3587" max="3587" width="2.140625" style="139" customWidth="1"/>
    <col min="3588" max="3588" width="15.5703125" style="139" customWidth="1"/>
    <col min="3589" max="3841" width="11.42578125" style="139"/>
    <col min="3842" max="3842" width="3.5703125" style="139" customWidth="1"/>
    <col min="3843" max="3843" width="2.140625" style="139" customWidth="1"/>
    <col min="3844" max="3844" width="15.5703125" style="139" customWidth="1"/>
    <col min="3845" max="4097" width="11.42578125" style="139"/>
    <col min="4098" max="4098" width="3.5703125" style="139" customWidth="1"/>
    <col min="4099" max="4099" width="2.140625" style="139" customWidth="1"/>
    <col min="4100" max="4100" width="15.5703125" style="139" customWidth="1"/>
    <col min="4101" max="4353" width="11.42578125" style="139"/>
    <col min="4354" max="4354" width="3.5703125" style="139" customWidth="1"/>
    <col min="4355" max="4355" width="2.140625" style="139" customWidth="1"/>
    <col min="4356" max="4356" width="15.5703125" style="139" customWidth="1"/>
    <col min="4357" max="4609" width="11.42578125" style="139"/>
    <col min="4610" max="4610" width="3.5703125" style="139" customWidth="1"/>
    <col min="4611" max="4611" width="2.140625" style="139" customWidth="1"/>
    <col min="4612" max="4612" width="15.5703125" style="139" customWidth="1"/>
    <col min="4613" max="4865" width="11.42578125" style="139"/>
    <col min="4866" max="4866" width="3.5703125" style="139" customWidth="1"/>
    <col min="4867" max="4867" width="2.140625" style="139" customWidth="1"/>
    <col min="4868" max="4868" width="15.5703125" style="139" customWidth="1"/>
    <col min="4869" max="5121" width="11.42578125" style="139"/>
    <col min="5122" max="5122" width="3.5703125" style="139" customWidth="1"/>
    <col min="5123" max="5123" width="2.140625" style="139" customWidth="1"/>
    <col min="5124" max="5124" width="15.5703125" style="139" customWidth="1"/>
    <col min="5125" max="5377" width="11.42578125" style="139"/>
    <col min="5378" max="5378" width="3.5703125" style="139" customWidth="1"/>
    <col min="5379" max="5379" width="2.140625" style="139" customWidth="1"/>
    <col min="5380" max="5380" width="15.5703125" style="139" customWidth="1"/>
    <col min="5381" max="5633" width="11.42578125" style="139"/>
    <col min="5634" max="5634" width="3.5703125" style="139" customWidth="1"/>
    <col min="5635" max="5635" width="2.140625" style="139" customWidth="1"/>
    <col min="5636" max="5636" width="15.5703125" style="139" customWidth="1"/>
    <col min="5637" max="5889" width="11.42578125" style="139"/>
    <col min="5890" max="5890" width="3.5703125" style="139" customWidth="1"/>
    <col min="5891" max="5891" width="2.140625" style="139" customWidth="1"/>
    <col min="5892" max="5892" width="15.5703125" style="139" customWidth="1"/>
    <col min="5893" max="6145" width="11.42578125" style="139"/>
    <col min="6146" max="6146" width="3.5703125" style="139" customWidth="1"/>
    <col min="6147" max="6147" width="2.140625" style="139" customWidth="1"/>
    <col min="6148" max="6148" width="15.5703125" style="139" customWidth="1"/>
    <col min="6149" max="6401" width="11.42578125" style="139"/>
    <col min="6402" max="6402" width="3.5703125" style="139" customWidth="1"/>
    <col min="6403" max="6403" width="2.140625" style="139" customWidth="1"/>
    <col min="6404" max="6404" width="15.5703125" style="139" customWidth="1"/>
    <col min="6405" max="6657" width="11.42578125" style="139"/>
    <col min="6658" max="6658" width="3.5703125" style="139" customWidth="1"/>
    <col min="6659" max="6659" width="2.140625" style="139" customWidth="1"/>
    <col min="6660" max="6660" width="15.5703125" style="139" customWidth="1"/>
    <col min="6661" max="6913" width="11.42578125" style="139"/>
    <col min="6914" max="6914" width="3.5703125" style="139" customWidth="1"/>
    <col min="6915" max="6915" width="2.140625" style="139" customWidth="1"/>
    <col min="6916" max="6916" width="15.5703125" style="139" customWidth="1"/>
    <col min="6917" max="7169" width="11.42578125" style="139"/>
    <col min="7170" max="7170" width="3.5703125" style="139" customWidth="1"/>
    <col min="7171" max="7171" width="2.140625" style="139" customWidth="1"/>
    <col min="7172" max="7172" width="15.5703125" style="139" customWidth="1"/>
    <col min="7173" max="7425" width="11.42578125" style="139"/>
    <col min="7426" max="7426" width="3.5703125" style="139" customWidth="1"/>
    <col min="7427" max="7427" width="2.140625" style="139" customWidth="1"/>
    <col min="7428" max="7428" width="15.5703125" style="139" customWidth="1"/>
    <col min="7429" max="7681" width="11.42578125" style="139"/>
    <col min="7682" max="7682" width="3.5703125" style="139" customWidth="1"/>
    <col min="7683" max="7683" width="2.140625" style="139" customWidth="1"/>
    <col min="7684" max="7684" width="15.5703125" style="139" customWidth="1"/>
    <col min="7685" max="7937" width="11.42578125" style="139"/>
    <col min="7938" max="7938" width="3.5703125" style="139" customWidth="1"/>
    <col min="7939" max="7939" width="2.140625" style="139" customWidth="1"/>
    <col min="7940" max="7940" width="15.5703125" style="139" customWidth="1"/>
    <col min="7941" max="8193" width="11.42578125" style="139"/>
    <col min="8194" max="8194" width="3.5703125" style="139" customWidth="1"/>
    <col min="8195" max="8195" width="2.140625" style="139" customWidth="1"/>
    <col min="8196" max="8196" width="15.5703125" style="139" customWidth="1"/>
    <col min="8197" max="8449" width="11.42578125" style="139"/>
    <col min="8450" max="8450" width="3.5703125" style="139" customWidth="1"/>
    <col min="8451" max="8451" width="2.140625" style="139" customWidth="1"/>
    <col min="8452" max="8452" width="15.5703125" style="139" customWidth="1"/>
    <col min="8453" max="8705" width="11.42578125" style="139"/>
    <col min="8706" max="8706" width="3.5703125" style="139" customWidth="1"/>
    <col min="8707" max="8707" width="2.140625" style="139" customWidth="1"/>
    <col min="8708" max="8708" width="15.5703125" style="139" customWidth="1"/>
    <col min="8709" max="8961" width="11.42578125" style="139"/>
    <col min="8962" max="8962" width="3.5703125" style="139" customWidth="1"/>
    <col min="8963" max="8963" width="2.140625" style="139" customWidth="1"/>
    <col min="8964" max="8964" width="15.5703125" style="139" customWidth="1"/>
    <col min="8965" max="9217" width="11.42578125" style="139"/>
    <col min="9218" max="9218" width="3.5703125" style="139" customWidth="1"/>
    <col min="9219" max="9219" width="2.140625" style="139" customWidth="1"/>
    <col min="9220" max="9220" width="15.5703125" style="139" customWidth="1"/>
    <col min="9221" max="9473" width="11.42578125" style="139"/>
    <col min="9474" max="9474" width="3.5703125" style="139" customWidth="1"/>
    <col min="9475" max="9475" width="2.140625" style="139" customWidth="1"/>
    <col min="9476" max="9476" width="15.5703125" style="139" customWidth="1"/>
    <col min="9477" max="9729" width="11.42578125" style="139"/>
    <col min="9730" max="9730" width="3.5703125" style="139" customWidth="1"/>
    <col min="9731" max="9731" width="2.140625" style="139" customWidth="1"/>
    <col min="9732" max="9732" width="15.5703125" style="139" customWidth="1"/>
    <col min="9733" max="9985" width="11.42578125" style="139"/>
    <col min="9986" max="9986" width="3.5703125" style="139" customWidth="1"/>
    <col min="9987" max="9987" width="2.140625" style="139" customWidth="1"/>
    <col min="9988" max="9988" width="15.5703125" style="139" customWidth="1"/>
    <col min="9989" max="10241" width="11.42578125" style="139"/>
    <col min="10242" max="10242" width="3.5703125" style="139" customWidth="1"/>
    <col min="10243" max="10243" width="2.140625" style="139" customWidth="1"/>
    <col min="10244" max="10244" width="15.5703125" style="139" customWidth="1"/>
    <col min="10245" max="10497" width="11.42578125" style="139"/>
    <col min="10498" max="10498" width="3.5703125" style="139" customWidth="1"/>
    <col min="10499" max="10499" width="2.140625" style="139" customWidth="1"/>
    <col min="10500" max="10500" width="15.5703125" style="139" customWidth="1"/>
    <col min="10501" max="10753" width="11.42578125" style="139"/>
    <col min="10754" max="10754" width="3.5703125" style="139" customWidth="1"/>
    <col min="10755" max="10755" width="2.140625" style="139" customWidth="1"/>
    <col min="10756" max="10756" width="15.5703125" style="139" customWidth="1"/>
    <col min="10757" max="11009" width="11.42578125" style="139"/>
    <col min="11010" max="11010" width="3.5703125" style="139" customWidth="1"/>
    <col min="11011" max="11011" width="2.140625" style="139" customWidth="1"/>
    <col min="11012" max="11012" width="15.5703125" style="139" customWidth="1"/>
    <col min="11013" max="11265" width="11.42578125" style="139"/>
    <col min="11266" max="11266" width="3.5703125" style="139" customWidth="1"/>
    <col min="11267" max="11267" width="2.140625" style="139" customWidth="1"/>
    <col min="11268" max="11268" width="15.5703125" style="139" customWidth="1"/>
    <col min="11269" max="11521" width="11.42578125" style="139"/>
    <col min="11522" max="11522" width="3.5703125" style="139" customWidth="1"/>
    <col min="11523" max="11523" width="2.140625" style="139" customWidth="1"/>
    <col min="11524" max="11524" width="15.5703125" style="139" customWidth="1"/>
    <col min="11525" max="11777" width="11.42578125" style="139"/>
    <col min="11778" max="11778" width="3.5703125" style="139" customWidth="1"/>
    <col min="11779" max="11779" width="2.140625" style="139" customWidth="1"/>
    <col min="11780" max="11780" width="15.5703125" style="139" customWidth="1"/>
    <col min="11781" max="12033" width="11.42578125" style="139"/>
    <col min="12034" max="12034" width="3.5703125" style="139" customWidth="1"/>
    <col min="12035" max="12035" width="2.140625" style="139" customWidth="1"/>
    <col min="12036" max="12036" width="15.5703125" style="139" customWidth="1"/>
    <col min="12037" max="12289" width="11.42578125" style="139"/>
    <col min="12290" max="12290" width="3.5703125" style="139" customWidth="1"/>
    <col min="12291" max="12291" width="2.140625" style="139" customWidth="1"/>
    <col min="12292" max="12292" width="15.5703125" style="139" customWidth="1"/>
    <col min="12293" max="12545" width="11.42578125" style="139"/>
    <col min="12546" max="12546" width="3.5703125" style="139" customWidth="1"/>
    <col min="12547" max="12547" width="2.140625" style="139" customWidth="1"/>
    <col min="12548" max="12548" width="15.5703125" style="139" customWidth="1"/>
    <col min="12549" max="12801" width="11.42578125" style="139"/>
    <col min="12802" max="12802" width="3.5703125" style="139" customWidth="1"/>
    <col min="12803" max="12803" width="2.140625" style="139" customWidth="1"/>
    <col min="12804" max="12804" width="15.5703125" style="139" customWidth="1"/>
    <col min="12805" max="13057" width="11.42578125" style="139"/>
    <col min="13058" max="13058" width="3.5703125" style="139" customWidth="1"/>
    <col min="13059" max="13059" width="2.140625" style="139" customWidth="1"/>
    <col min="13060" max="13060" width="15.5703125" style="139" customWidth="1"/>
    <col min="13061" max="13313" width="11.42578125" style="139"/>
    <col min="13314" max="13314" width="3.5703125" style="139" customWidth="1"/>
    <col min="13315" max="13315" width="2.140625" style="139" customWidth="1"/>
    <col min="13316" max="13316" width="15.5703125" style="139" customWidth="1"/>
    <col min="13317" max="13569" width="11.42578125" style="139"/>
    <col min="13570" max="13570" width="3.5703125" style="139" customWidth="1"/>
    <col min="13571" max="13571" width="2.140625" style="139" customWidth="1"/>
    <col min="13572" max="13572" width="15.5703125" style="139" customWidth="1"/>
    <col min="13573" max="13825" width="11.42578125" style="139"/>
    <col min="13826" max="13826" width="3.5703125" style="139" customWidth="1"/>
    <col min="13827" max="13827" width="2.140625" style="139" customWidth="1"/>
    <col min="13828" max="13828" width="15.5703125" style="139" customWidth="1"/>
    <col min="13829" max="14081" width="11.42578125" style="139"/>
    <col min="14082" max="14082" width="3.5703125" style="139" customWidth="1"/>
    <col min="14083" max="14083" width="2.140625" style="139" customWidth="1"/>
    <col min="14084" max="14084" width="15.5703125" style="139" customWidth="1"/>
    <col min="14085" max="14337" width="11.42578125" style="139"/>
    <col min="14338" max="14338" width="3.5703125" style="139" customWidth="1"/>
    <col min="14339" max="14339" width="2.140625" style="139" customWidth="1"/>
    <col min="14340" max="14340" width="15.5703125" style="139" customWidth="1"/>
    <col min="14341" max="14593" width="11.42578125" style="139"/>
    <col min="14594" max="14594" width="3.5703125" style="139" customWidth="1"/>
    <col min="14595" max="14595" width="2.140625" style="139" customWidth="1"/>
    <col min="14596" max="14596" width="15.5703125" style="139" customWidth="1"/>
    <col min="14597" max="14849" width="11.42578125" style="139"/>
    <col min="14850" max="14850" width="3.5703125" style="139" customWidth="1"/>
    <col min="14851" max="14851" width="2.140625" style="139" customWidth="1"/>
    <col min="14852" max="14852" width="15.5703125" style="139" customWidth="1"/>
    <col min="14853" max="15105" width="11.42578125" style="139"/>
    <col min="15106" max="15106" width="3.5703125" style="139" customWidth="1"/>
    <col min="15107" max="15107" width="2.140625" style="139" customWidth="1"/>
    <col min="15108" max="15108" width="15.5703125" style="139" customWidth="1"/>
    <col min="15109" max="15361" width="11.42578125" style="139"/>
    <col min="15362" max="15362" width="3.5703125" style="139" customWidth="1"/>
    <col min="15363" max="15363" width="2.140625" style="139" customWidth="1"/>
    <col min="15364" max="15364" width="15.5703125" style="139" customWidth="1"/>
    <col min="15365" max="15617" width="11.42578125" style="139"/>
    <col min="15618" max="15618" width="3.5703125" style="139" customWidth="1"/>
    <col min="15619" max="15619" width="2.140625" style="139" customWidth="1"/>
    <col min="15620" max="15620" width="15.5703125" style="139" customWidth="1"/>
    <col min="15621" max="15873" width="11.42578125" style="139"/>
    <col min="15874" max="15874" width="3.5703125" style="139" customWidth="1"/>
    <col min="15875" max="15875" width="2.140625" style="139" customWidth="1"/>
    <col min="15876" max="15876" width="15.5703125" style="139" customWidth="1"/>
    <col min="15877" max="16129" width="11.42578125" style="139"/>
    <col min="16130" max="16130" width="3.5703125" style="139" customWidth="1"/>
    <col min="16131" max="16131" width="2.140625" style="139" customWidth="1"/>
    <col min="16132" max="16132" width="15.5703125" style="139" customWidth="1"/>
    <col min="16133" max="16384" width="11.42578125" style="139"/>
  </cols>
  <sheetData>
    <row r="1" spans="1:18" ht="18.75" customHeight="1" thickBot="1" x14ac:dyDescent="0.3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43"/>
    </row>
    <row r="2" spans="1:18" ht="19.5" thickBot="1" x14ac:dyDescent="0.35">
      <c r="A2" s="138"/>
      <c r="B2" s="1258" t="s">
        <v>553</v>
      </c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59"/>
    </row>
    <row r="3" spans="1:18" x14ac:dyDescent="0.25">
      <c r="A3" s="138"/>
      <c r="B3" s="277"/>
      <c r="C3" s="138"/>
      <c r="D3" s="138"/>
      <c r="E3" s="138"/>
      <c r="F3" s="138"/>
      <c r="G3" s="138"/>
      <c r="H3" s="138"/>
      <c r="I3" s="138"/>
      <c r="J3" s="138"/>
      <c r="K3" s="43"/>
    </row>
    <row r="4" spans="1:18" ht="3" customHeight="1" thickBot="1" x14ac:dyDescent="0.3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43"/>
    </row>
    <row r="5" spans="1:18" s="94" customFormat="1" ht="12.75" x14ac:dyDescent="0.2">
      <c r="A5" s="89"/>
      <c r="B5" s="90">
        <v>1</v>
      </c>
      <c r="C5" s="156">
        <v>2</v>
      </c>
      <c r="D5" s="156">
        <v>3</v>
      </c>
      <c r="E5" s="91">
        <v>4</v>
      </c>
      <c r="F5" s="156" t="s">
        <v>205</v>
      </c>
      <c r="G5" s="156">
        <v>6</v>
      </c>
      <c r="H5" s="156">
        <v>7</v>
      </c>
      <c r="I5" s="92" t="s">
        <v>206</v>
      </c>
      <c r="J5" s="92" t="s">
        <v>208</v>
      </c>
      <c r="K5" s="92" t="s">
        <v>209</v>
      </c>
      <c r="L5" s="92" t="s">
        <v>210</v>
      </c>
      <c r="M5" s="92" t="s">
        <v>211</v>
      </c>
      <c r="N5" s="1260" t="s">
        <v>260</v>
      </c>
      <c r="O5" s="1250"/>
      <c r="P5" s="93">
        <v>14</v>
      </c>
      <c r="Q5" s="93">
        <v>15</v>
      </c>
      <c r="R5" s="388" t="s">
        <v>324</v>
      </c>
    </row>
    <row r="6" spans="1:18" s="293" customFormat="1" ht="100.5" customHeight="1" thickBot="1" x14ac:dyDescent="0.25">
      <c r="A6" s="288"/>
      <c r="B6" s="289" t="s">
        <v>201</v>
      </c>
      <c r="C6" s="290" t="s">
        <v>216</v>
      </c>
      <c r="D6" s="290" t="s">
        <v>204</v>
      </c>
      <c r="E6" s="290" t="s">
        <v>247</v>
      </c>
      <c r="F6" s="290" t="s">
        <v>246</v>
      </c>
      <c r="G6" s="290" t="s">
        <v>217</v>
      </c>
      <c r="H6" s="290" t="s">
        <v>59</v>
      </c>
      <c r="I6" s="290" t="s">
        <v>202</v>
      </c>
      <c r="J6" s="290" t="s">
        <v>207</v>
      </c>
      <c r="K6" s="290" t="s">
        <v>245</v>
      </c>
      <c r="L6" s="290" t="s">
        <v>244</v>
      </c>
      <c r="M6" s="291" t="s">
        <v>203</v>
      </c>
      <c r="N6" s="1261" t="s">
        <v>30</v>
      </c>
      <c r="O6" s="1265"/>
      <c r="P6" s="292" t="s">
        <v>493</v>
      </c>
      <c r="Q6" s="292" t="s">
        <v>219</v>
      </c>
      <c r="R6" s="292" t="s">
        <v>218</v>
      </c>
    </row>
    <row r="7" spans="1:18" ht="15.75" thickBot="1" x14ac:dyDescent="0.3">
      <c r="A7" s="138"/>
      <c r="B7" s="1030" t="s">
        <v>200</v>
      </c>
      <c r="C7" s="1247"/>
      <c r="D7" s="1248"/>
      <c r="E7" s="1248"/>
      <c r="F7" s="1248"/>
      <c r="G7" s="294"/>
      <c r="H7" s="294"/>
      <c r="I7" s="295"/>
      <c r="J7" s="295"/>
      <c r="K7" s="295"/>
      <c r="L7" s="295"/>
      <c r="M7" s="295"/>
      <c r="N7" s="140"/>
      <c r="O7" s="140"/>
      <c r="P7" s="84"/>
      <c r="Q7" s="85"/>
      <c r="R7" s="100"/>
    </row>
    <row r="8" spans="1:18" x14ac:dyDescent="0.25">
      <c r="A8" s="138"/>
      <c r="B8" s="296"/>
      <c r="C8" s="297"/>
      <c r="D8" s="297"/>
      <c r="E8" s="297"/>
      <c r="F8" s="298">
        <f>D8-E8</f>
        <v>0</v>
      </c>
      <c r="G8" s="297"/>
      <c r="H8" s="297"/>
      <c r="I8" s="298">
        <f>C8*H8</f>
        <v>0</v>
      </c>
      <c r="J8" s="298">
        <f>D8*H8</f>
        <v>0</v>
      </c>
      <c r="K8" s="298">
        <f>E8*H8</f>
        <v>0</v>
      </c>
      <c r="L8" s="298">
        <f>F8*H8</f>
        <v>0</v>
      </c>
      <c r="M8" s="299">
        <f>G8*H8</f>
        <v>0</v>
      </c>
      <c r="N8" s="1254"/>
      <c r="O8" s="1255"/>
      <c r="P8" s="86"/>
      <c r="Q8" s="134">
        <f>(C8+G8)/2</f>
        <v>0</v>
      </c>
      <c r="R8" s="88">
        <f>P8*Q8</f>
        <v>0</v>
      </c>
    </row>
    <row r="9" spans="1:18" x14ac:dyDescent="0.25">
      <c r="A9" s="138"/>
      <c r="B9" s="296"/>
      <c r="C9" s="297"/>
      <c r="D9" s="297"/>
      <c r="E9" s="297"/>
      <c r="F9" s="298">
        <f t="shared" ref="F9" si="0">D9-E9</f>
        <v>0</v>
      </c>
      <c r="G9" s="297"/>
      <c r="H9" s="297"/>
      <c r="I9" s="298">
        <f t="shared" ref="I9" si="1">C9*H9</f>
        <v>0</v>
      </c>
      <c r="J9" s="298">
        <f t="shared" ref="J9" si="2">D9*H9</f>
        <v>0</v>
      </c>
      <c r="K9" s="298">
        <f t="shared" ref="K9" si="3">E9*H9</f>
        <v>0</v>
      </c>
      <c r="L9" s="298">
        <f t="shared" ref="L9" si="4">F9*H9</f>
        <v>0</v>
      </c>
      <c r="M9" s="300">
        <f t="shared" ref="M9" si="5">G9*H9</f>
        <v>0</v>
      </c>
      <c r="N9" s="1256"/>
      <c r="O9" s="1257"/>
      <c r="P9" s="86"/>
      <c r="Q9" s="134">
        <f t="shared" ref="Q9" si="6">(C9+G9)/2</f>
        <v>0</v>
      </c>
      <c r="R9" s="88">
        <f t="shared" ref="R9" si="7">P9*Q9</f>
        <v>0</v>
      </c>
    </row>
    <row r="10" spans="1:18" x14ac:dyDescent="0.25">
      <c r="A10" s="138"/>
      <c r="B10" s="296"/>
      <c r="C10" s="297"/>
      <c r="D10" s="297"/>
      <c r="E10" s="297"/>
      <c r="F10" s="298">
        <f t="shared" ref="F10:F12" si="8">D10-E10</f>
        <v>0</v>
      </c>
      <c r="G10" s="297"/>
      <c r="H10" s="297"/>
      <c r="I10" s="298">
        <f t="shared" ref="I10:I12" si="9">C10*H10</f>
        <v>0</v>
      </c>
      <c r="J10" s="298">
        <f t="shared" ref="J10:J12" si="10">D10*H10</f>
        <v>0</v>
      </c>
      <c r="K10" s="298">
        <f t="shared" ref="K10:K12" si="11">E10*H10</f>
        <v>0</v>
      </c>
      <c r="L10" s="298">
        <f t="shared" ref="L10:L12" si="12">F10*H10</f>
        <v>0</v>
      </c>
      <c r="M10" s="300">
        <f t="shared" ref="M10:M12" si="13">G10*H10</f>
        <v>0</v>
      </c>
      <c r="N10" s="1256"/>
      <c r="O10" s="1257"/>
      <c r="P10" s="86"/>
      <c r="Q10" s="134">
        <f t="shared" ref="Q10:Q12" si="14">(C10+G10)/2</f>
        <v>0</v>
      </c>
      <c r="R10" s="88">
        <f t="shared" ref="R10:R12" si="15">P10*Q10</f>
        <v>0</v>
      </c>
    </row>
    <row r="11" spans="1:18" x14ac:dyDescent="0.25">
      <c r="A11" s="138"/>
      <c r="B11" s="296"/>
      <c r="C11" s="297"/>
      <c r="D11" s="297"/>
      <c r="E11" s="297"/>
      <c r="F11" s="298">
        <f t="shared" si="8"/>
        <v>0</v>
      </c>
      <c r="G11" s="297"/>
      <c r="H11" s="297"/>
      <c r="I11" s="298">
        <f t="shared" si="9"/>
        <v>0</v>
      </c>
      <c r="J11" s="298">
        <f t="shared" si="10"/>
        <v>0</v>
      </c>
      <c r="K11" s="298">
        <f t="shared" si="11"/>
        <v>0</v>
      </c>
      <c r="L11" s="298">
        <f t="shared" si="12"/>
        <v>0</v>
      </c>
      <c r="M11" s="300">
        <f t="shared" si="13"/>
        <v>0</v>
      </c>
      <c r="N11" s="1256"/>
      <c r="O11" s="1257"/>
      <c r="P11" s="86"/>
      <c r="Q11" s="134">
        <f t="shared" si="14"/>
        <v>0</v>
      </c>
      <c r="R11" s="88">
        <f t="shared" si="15"/>
        <v>0</v>
      </c>
    </row>
    <row r="12" spans="1:18" x14ac:dyDescent="0.25">
      <c r="A12" s="138"/>
      <c r="B12" s="296"/>
      <c r="C12" s="297"/>
      <c r="D12" s="297"/>
      <c r="E12" s="297"/>
      <c r="F12" s="298">
        <f t="shared" si="8"/>
        <v>0</v>
      </c>
      <c r="G12" s="297"/>
      <c r="H12" s="297"/>
      <c r="I12" s="298">
        <f t="shared" si="9"/>
        <v>0</v>
      </c>
      <c r="J12" s="298">
        <f t="shared" si="10"/>
        <v>0</v>
      </c>
      <c r="K12" s="298">
        <f t="shared" si="11"/>
        <v>0</v>
      </c>
      <c r="L12" s="298">
        <f t="shared" si="12"/>
        <v>0</v>
      </c>
      <c r="M12" s="300">
        <f t="shared" si="13"/>
        <v>0</v>
      </c>
      <c r="N12" s="1256"/>
      <c r="O12" s="1257"/>
      <c r="P12" s="86"/>
      <c r="Q12" s="134">
        <f t="shared" si="14"/>
        <v>0</v>
      </c>
      <c r="R12" s="88">
        <f t="shared" si="15"/>
        <v>0</v>
      </c>
    </row>
    <row r="13" spans="1:18" x14ac:dyDescent="0.25">
      <c r="A13" s="138"/>
      <c r="B13" s="301" t="s">
        <v>1</v>
      </c>
      <c r="C13" s="302"/>
      <c r="D13" s="302"/>
      <c r="E13" s="302"/>
      <c r="F13" s="303"/>
      <c r="G13" s="302"/>
      <c r="H13" s="302"/>
      <c r="I13" s="304">
        <f>SUM(I8:I12)</f>
        <v>0</v>
      </c>
      <c r="J13" s="304">
        <f>SUM(J8:J12)</f>
        <v>0</v>
      </c>
      <c r="K13" s="304">
        <f>SUM(K8:K12)</f>
        <v>0</v>
      </c>
      <c r="L13" s="304">
        <f>SUM(L8:L12)</f>
        <v>0</v>
      </c>
      <c r="M13" s="304">
        <f>SUM(M8:M12)</f>
        <v>0</v>
      </c>
      <c r="N13" s="1266"/>
      <c r="O13" s="1267"/>
      <c r="P13" s="107"/>
      <c r="Q13" s="108"/>
      <c r="R13" s="109">
        <f>SUM(R8:R12)</f>
        <v>0</v>
      </c>
    </row>
    <row r="14" spans="1:18" ht="15.75" thickBot="1" x14ac:dyDescent="0.3">
      <c r="A14" s="138"/>
      <c r="B14" s="1193" t="s">
        <v>554</v>
      </c>
      <c r="C14" s="305"/>
      <c r="D14" s="305"/>
      <c r="E14" s="305"/>
      <c r="F14" s="306"/>
      <c r="G14" s="305"/>
      <c r="H14" s="305"/>
      <c r="I14" s="306">
        <f>M13-I13</f>
        <v>0</v>
      </c>
      <c r="J14" s="307" t="str">
        <f>Feuil1!D6</f>
        <v>UM</v>
      </c>
      <c r="K14" s="306"/>
      <c r="L14" s="306"/>
      <c r="M14" s="306"/>
      <c r="N14" s="141"/>
      <c r="O14" s="141"/>
      <c r="P14" s="110"/>
      <c r="Q14" s="111"/>
      <c r="R14" s="112"/>
    </row>
    <row r="15" spans="1:18" ht="15.75" thickBot="1" x14ac:dyDescent="0.3">
      <c r="A15" s="138"/>
      <c r="B15" s="1030" t="s">
        <v>200</v>
      </c>
      <c r="C15" s="1247"/>
      <c r="D15" s="1248"/>
      <c r="E15" s="1248"/>
      <c r="F15" s="1248"/>
      <c r="G15" s="294"/>
      <c r="H15" s="294"/>
      <c r="I15" s="295"/>
      <c r="J15" s="295"/>
      <c r="K15" s="295"/>
      <c r="L15" s="295"/>
      <c r="M15" s="295"/>
      <c r="N15" s="140"/>
      <c r="O15" s="140"/>
      <c r="P15" s="87"/>
      <c r="Q15" s="85"/>
      <c r="R15" s="101"/>
    </row>
    <row r="16" spans="1:18" x14ac:dyDescent="0.25">
      <c r="A16" s="138"/>
      <c r="B16" s="296"/>
      <c r="C16" s="297"/>
      <c r="D16" s="297"/>
      <c r="E16" s="297"/>
      <c r="F16" s="298">
        <f>D16-E16</f>
        <v>0</v>
      </c>
      <c r="G16" s="297"/>
      <c r="H16" s="297"/>
      <c r="I16" s="298">
        <f>C16*H16</f>
        <v>0</v>
      </c>
      <c r="J16" s="298">
        <f>D16*H16</f>
        <v>0</v>
      </c>
      <c r="K16" s="298">
        <f>E16*H16</f>
        <v>0</v>
      </c>
      <c r="L16" s="298">
        <f>F16*H16</f>
        <v>0</v>
      </c>
      <c r="M16" s="299">
        <f>G16*H16</f>
        <v>0</v>
      </c>
      <c r="N16" s="1254"/>
      <c r="O16" s="1255"/>
      <c r="P16" s="86"/>
      <c r="Q16" s="134">
        <f>(C16+G16)/2</f>
        <v>0</v>
      </c>
      <c r="R16" s="88">
        <f>P16*Q16</f>
        <v>0</v>
      </c>
    </row>
    <row r="17" spans="1:18" x14ac:dyDescent="0.25">
      <c r="A17" s="138"/>
      <c r="B17" s="296"/>
      <c r="C17" s="297"/>
      <c r="D17" s="297"/>
      <c r="E17" s="297"/>
      <c r="F17" s="298">
        <f t="shared" ref="F17:F20" si="16">D17-E17</f>
        <v>0</v>
      </c>
      <c r="G17" s="297"/>
      <c r="H17" s="297"/>
      <c r="I17" s="298">
        <f t="shared" ref="I17:I20" si="17">C17*H17</f>
        <v>0</v>
      </c>
      <c r="J17" s="298">
        <f t="shared" ref="J17:J20" si="18">D17*H17</f>
        <v>0</v>
      </c>
      <c r="K17" s="298">
        <f t="shared" ref="K17:K20" si="19">E17*H17</f>
        <v>0</v>
      </c>
      <c r="L17" s="298">
        <f t="shared" ref="L17:L20" si="20">F17*H17</f>
        <v>0</v>
      </c>
      <c r="M17" s="300">
        <f t="shared" ref="M17:M20" si="21">G17*H17</f>
        <v>0</v>
      </c>
      <c r="N17" s="1256"/>
      <c r="O17" s="1257"/>
      <c r="P17" s="86"/>
      <c r="Q17" s="134">
        <f t="shared" ref="Q17:Q20" si="22">(C17+G17)/2</f>
        <v>0</v>
      </c>
      <c r="R17" s="88">
        <f t="shared" ref="R17:R20" si="23">P17*Q17</f>
        <v>0</v>
      </c>
    </row>
    <row r="18" spans="1:18" x14ac:dyDescent="0.25">
      <c r="A18" s="138"/>
      <c r="B18" s="296"/>
      <c r="C18" s="297"/>
      <c r="D18" s="297"/>
      <c r="E18" s="297"/>
      <c r="F18" s="298">
        <f t="shared" si="16"/>
        <v>0</v>
      </c>
      <c r="G18" s="297"/>
      <c r="H18" s="297"/>
      <c r="I18" s="298">
        <f t="shared" si="17"/>
        <v>0</v>
      </c>
      <c r="J18" s="298">
        <f t="shared" si="18"/>
        <v>0</v>
      </c>
      <c r="K18" s="298">
        <f t="shared" si="19"/>
        <v>0</v>
      </c>
      <c r="L18" s="298">
        <f t="shared" si="20"/>
        <v>0</v>
      </c>
      <c r="M18" s="300">
        <f t="shared" si="21"/>
        <v>0</v>
      </c>
      <c r="N18" s="1256"/>
      <c r="O18" s="1257"/>
      <c r="P18" s="86"/>
      <c r="Q18" s="134">
        <f t="shared" si="22"/>
        <v>0</v>
      </c>
      <c r="R18" s="88">
        <f t="shared" si="23"/>
        <v>0</v>
      </c>
    </row>
    <row r="19" spans="1:18" x14ac:dyDescent="0.25">
      <c r="A19" s="138"/>
      <c r="B19" s="296"/>
      <c r="C19" s="297"/>
      <c r="D19" s="297"/>
      <c r="E19" s="297"/>
      <c r="F19" s="298">
        <f t="shared" si="16"/>
        <v>0</v>
      </c>
      <c r="G19" s="297"/>
      <c r="H19" s="297"/>
      <c r="I19" s="298">
        <f t="shared" si="17"/>
        <v>0</v>
      </c>
      <c r="J19" s="298">
        <f t="shared" si="18"/>
        <v>0</v>
      </c>
      <c r="K19" s="298">
        <f t="shared" si="19"/>
        <v>0</v>
      </c>
      <c r="L19" s="298">
        <f t="shared" si="20"/>
        <v>0</v>
      </c>
      <c r="M19" s="300">
        <f t="shared" si="21"/>
        <v>0</v>
      </c>
      <c r="N19" s="1256"/>
      <c r="O19" s="1257"/>
      <c r="P19" s="86"/>
      <c r="Q19" s="134">
        <f t="shared" si="22"/>
        <v>0</v>
      </c>
      <c r="R19" s="88">
        <f t="shared" si="23"/>
        <v>0</v>
      </c>
    </row>
    <row r="20" spans="1:18" x14ac:dyDescent="0.25">
      <c r="A20" s="138"/>
      <c r="B20" s="296"/>
      <c r="C20" s="297"/>
      <c r="D20" s="297"/>
      <c r="E20" s="297"/>
      <c r="F20" s="298">
        <f t="shared" si="16"/>
        <v>0</v>
      </c>
      <c r="G20" s="297"/>
      <c r="H20" s="297"/>
      <c r="I20" s="298">
        <f t="shared" si="17"/>
        <v>0</v>
      </c>
      <c r="J20" s="298">
        <f t="shared" si="18"/>
        <v>0</v>
      </c>
      <c r="K20" s="298">
        <f t="shared" si="19"/>
        <v>0</v>
      </c>
      <c r="L20" s="298">
        <f t="shared" si="20"/>
        <v>0</v>
      </c>
      <c r="M20" s="300">
        <f t="shared" si="21"/>
        <v>0</v>
      </c>
      <c r="N20" s="1256"/>
      <c r="O20" s="1257"/>
      <c r="P20" s="86"/>
      <c r="Q20" s="134">
        <f t="shared" si="22"/>
        <v>0</v>
      </c>
      <c r="R20" s="88">
        <f t="shared" si="23"/>
        <v>0</v>
      </c>
    </row>
    <row r="21" spans="1:18" ht="15.75" thickBot="1" x14ac:dyDescent="0.3">
      <c r="A21" s="138"/>
      <c r="B21" s="308" t="s">
        <v>1</v>
      </c>
      <c r="C21" s="309"/>
      <c r="D21" s="309"/>
      <c r="E21" s="309"/>
      <c r="F21" s="310"/>
      <c r="G21" s="309"/>
      <c r="H21" s="309"/>
      <c r="I21" s="311">
        <f>SUM(I16:I20)</f>
        <v>0</v>
      </c>
      <c r="J21" s="311">
        <f>SUM(J16:J20)</f>
        <v>0</v>
      </c>
      <c r="K21" s="311">
        <f>SUM(K16:K20)</f>
        <v>0</v>
      </c>
      <c r="L21" s="311">
        <f>SUM(L16:L20)</f>
        <v>0</v>
      </c>
      <c r="M21" s="311">
        <f>SUM(M16:M20)</f>
        <v>0</v>
      </c>
      <c r="N21" s="1263"/>
      <c r="O21" s="1264"/>
      <c r="P21" s="96"/>
      <c r="Q21" s="97"/>
      <c r="R21" s="95">
        <f>SUM(R16:R20)</f>
        <v>0</v>
      </c>
    </row>
    <row r="22" spans="1:18" ht="15.75" thickBot="1" x14ac:dyDescent="0.3">
      <c r="A22" s="138"/>
      <c r="B22" s="1193" t="s">
        <v>554</v>
      </c>
      <c r="C22" s="305"/>
      <c r="D22" s="305"/>
      <c r="E22" s="305"/>
      <c r="F22" s="306"/>
      <c r="G22" s="305"/>
      <c r="H22" s="305"/>
      <c r="I22" s="306">
        <f>M21-I21</f>
        <v>0</v>
      </c>
      <c r="J22" s="307">
        <f>Feuil1!D15</f>
        <v>0</v>
      </c>
      <c r="K22" s="306"/>
      <c r="L22" s="306"/>
      <c r="M22" s="306"/>
      <c r="N22" s="305"/>
      <c r="O22" s="305"/>
      <c r="P22" s="110"/>
      <c r="Q22" s="111"/>
      <c r="R22" s="112"/>
    </row>
    <row r="23" spans="1:18" x14ac:dyDescent="0.25">
      <c r="A23" s="138"/>
      <c r="B23" s="90">
        <v>1</v>
      </c>
      <c r="C23" s="156">
        <v>2</v>
      </c>
      <c r="D23" s="156">
        <v>3</v>
      </c>
      <c r="E23" s="91">
        <v>4</v>
      </c>
      <c r="F23" s="156" t="s">
        <v>205</v>
      </c>
      <c r="G23" s="156">
        <v>6</v>
      </c>
      <c r="H23" s="156">
        <v>7</v>
      </c>
      <c r="I23" s="92" t="s">
        <v>206</v>
      </c>
      <c r="J23" s="92" t="s">
        <v>208</v>
      </c>
      <c r="K23" s="92" t="s">
        <v>209</v>
      </c>
      <c r="L23" s="92" t="s">
        <v>210</v>
      </c>
      <c r="M23" s="92" t="s">
        <v>211</v>
      </c>
      <c r="N23" s="1249">
        <v>13</v>
      </c>
      <c r="O23" s="1250"/>
      <c r="P23" s="93">
        <v>14</v>
      </c>
      <c r="Q23" s="93">
        <v>15</v>
      </c>
      <c r="R23" s="388" t="s">
        <v>324</v>
      </c>
    </row>
    <row r="24" spans="1:18" ht="108.75" thickBot="1" x14ac:dyDescent="0.3">
      <c r="A24" s="138"/>
      <c r="B24" s="289" t="s">
        <v>201</v>
      </c>
      <c r="C24" s="290" t="s">
        <v>216</v>
      </c>
      <c r="D24" s="290" t="s">
        <v>204</v>
      </c>
      <c r="E24" s="290" t="s">
        <v>247</v>
      </c>
      <c r="F24" s="290" t="s">
        <v>246</v>
      </c>
      <c r="G24" s="290" t="s">
        <v>217</v>
      </c>
      <c r="H24" s="290" t="s">
        <v>59</v>
      </c>
      <c r="I24" s="290" t="s">
        <v>202</v>
      </c>
      <c r="J24" s="290" t="s">
        <v>207</v>
      </c>
      <c r="K24" s="290" t="s">
        <v>245</v>
      </c>
      <c r="L24" s="290" t="s">
        <v>244</v>
      </c>
      <c r="M24" s="291" t="s">
        <v>203</v>
      </c>
      <c r="N24" s="1261" t="s">
        <v>30</v>
      </c>
      <c r="O24" s="1262"/>
      <c r="P24" s="292" t="s">
        <v>215</v>
      </c>
      <c r="Q24" s="292" t="s">
        <v>219</v>
      </c>
      <c r="R24" s="292" t="s">
        <v>218</v>
      </c>
    </row>
    <row r="25" spans="1:18" ht="15.75" thickBot="1" x14ac:dyDescent="0.3">
      <c r="A25" s="138"/>
      <c r="B25" s="1030" t="s">
        <v>200</v>
      </c>
      <c r="C25" s="1247"/>
      <c r="D25" s="1248"/>
      <c r="E25" s="1248"/>
      <c r="F25" s="1248"/>
      <c r="G25" s="294"/>
      <c r="H25" s="294"/>
      <c r="I25" s="295"/>
      <c r="J25" s="295"/>
      <c r="K25" s="295"/>
      <c r="L25" s="295"/>
      <c r="M25" s="295"/>
      <c r="N25" s="312"/>
      <c r="O25" s="312"/>
      <c r="P25" s="87"/>
      <c r="Q25" s="85"/>
      <c r="R25" s="101"/>
    </row>
    <row r="26" spans="1:18" x14ac:dyDescent="0.25">
      <c r="A26" s="138"/>
      <c r="B26" s="296"/>
      <c r="C26" s="297"/>
      <c r="D26" s="297"/>
      <c r="E26" s="297"/>
      <c r="F26" s="298">
        <f>D26-E26</f>
        <v>0</v>
      </c>
      <c r="G26" s="297"/>
      <c r="H26" s="297"/>
      <c r="I26" s="298">
        <f>C26*H26</f>
        <v>0</v>
      </c>
      <c r="J26" s="298">
        <f>D26*H26</f>
        <v>0</v>
      </c>
      <c r="K26" s="298">
        <f>E26*H26</f>
        <v>0</v>
      </c>
      <c r="L26" s="298">
        <f>F26*H26</f>
        <v>0</v>
      </c>
      <c r="M26" s="299">
        <f>G26*H26</f>
        <v>0</v>
      </c>
      <c r="N26" s="1254"/>
      <c r="O26" s="1255"/>
      <c r="P26" s="86"/>
      <c r="Q26" s="134">
        <f>(C26+G26)/2</f>
        <v>0</v>
      </c>
      <c r="R26" s="88">
        <f>P26*Q26</f>
        <v>0</v>
      </c>
    </row>
    <row r="27" spans="1:18" x14ac:dyDescent="0.25">
      <c r="A27" s="138"/>
      <c r="B27" s="296"/>
      <c r="C27" s="297"/>
      <c r="D27" s="297"/>
      <c r="E27" s="297"/>
      <c r="F27" s="298">
        <f t="shared" ref="F27:F28" si="24">D27-E27</f>
        <v>0</v>
      </c>
      <c r="G27" s="297"/>
      <c r="H27" s="297"/>
      <c r="I27" s="298">
        <f t="shared" ref="I27:I28" si="25">C27*H27</f>
        <v>0</v>
      </c>
      <c r="J27" s="298">
        <f t="shared" ref="J27:J28" si="26">D27*H27</f>
        <v>0</v>
      </c>
      <c r="K27" s="298">
        <f t="shared" ref="K27:K28" si="27">E27*H27</f>
        <v>0</v>
      </c>
      <c r="L27" s="298">
        <f t="shared" ref="L27:L28" si="28">F27*H27</f>
        <v>0</v>
      </c>
      <c r="M27" s="300">
        <f t="shared" ref="M27:M28" si="29">G27*H27</f>
        <v>0</v>
      </c>
      <c r="N27" s="1256"/>
      <c r="O27" s="1257"/>
      <c r="P27" s="86"/>
      <c r="Q27" s="134">
        <f t="shared" ref="Q27:Q28" si="30">(C27+G27)/2</f>
        <v>0</v>
      </c>
      <c r="R27" s="88">
        <f t="shared" ref="R27:R28" si="31">P27*Q27</f>
        <v>0</v>
      </c>
    </row>
    <row r="28" spans="1:18" x14ac:dyDescent="0.25">
      <c r="A28" s="138"/>
      <c r="B28" s="296"/>
      <c r="C28" s="297"/>
      <c r="D28" s="297"/>
      <c r="E28" s="297"/>
      <c r="F28" s="298">
        <f t="shared" si="24"/>
        <v>0</v>
      </c>
      <c r="G28" s="297"/>
      <c r="H28" s="297"/>
      <c r="I28" s="298">
        <f t="shared" si="25"/>
        <v>0</v>
      </c>
      <c r="J28" s="298">
        <f t="shared" si="26"/>
        <v>0</v>
      </c>
      <c r="K28" s="298">
        <f t="shared" si="27"/>
        <v>0</v>
      </c>
      <c r="L28" s="298">
        <f t="shared" si="28"/>
        <v>0</v>
      </c>
      <c r="M28" s="300">
        <f t="shared" si="29"/>
        <v>0</v>
      </c>
      <c r="N28" s="1256"/>
      <c r="O28" s="1257"/>
      <c r="P28" s="86"/>
      <c r="Q28" s="134">
        <f t="shared" si="30"/>
        <v>0</v>
      </c>
      <c r="R28" s="88">
        <f t="shared" si="31"/>
        <v>0</v>
      </c>
    </row>
    <row r="29" spans="1:18" ht="15.75" thickBot="1" x14ac:dyDescent="0.3">
      <c r="A29" s="138"/>
      <c r="B29" s="308" t="s">
        <v>1</v>
      </c>
      <c r="C29" s="309"/>
      <c r="D29" s="309"/>
      <c r="E29" s="309"/>
      <c r="F29" s="310"/>
      <c r="G29" s="309"/>
      <c r="H29" s="309"/>
      <c r="I29" s="311">
        <f>SUM(I26:I28)</f>
        <v>0</v>
      </c>
      <c r="J29" s="311">
        <f t="shared" ref="J29:M29" si="32">SUM(J26:J28)</f>
        <v>0</v>
      </c>
      <c r="K29" s="311">
        <f t="shared" si="32"/>
        <v>0</v>
      </c>
      <c r="L29" s="311">
        <f t="shared" si="32"/>
        <v>0</v>
      </c>
      <c r="M29" s="311">
        <f t="shared" si="32"/>
        <v>0</v>
      </c>
      <c r="N29" s="1263"/>
      <c r="O29" s="1264"/>
      <c r="P29" s="96"/>
      <c r="Q29" s="97"/>
      <c r="R29" s="95">
        <f>SUM(R26:R28)</f>
        <v>0</v>
      </c>
    </row>
    <row r="30" spans="1:18" ht="15.75" thickBot="1" x14ac:dyDescent="0.3">
      <c r="A30" s="138"/>
      <c r="B30" s="1193" t="s">
        <v>554</v>
      </c>
      <c r="C30" s="305"/>
      <c r="D30" s="305"/>
      <c r="E30" s="305"/>
      <c r="F30" s="306"/>
      <c r="G30" s="305"/>
      <c r="H30" s="305"/>
      <c r="I30" s="306">
        <f>M29-I29</f>
        <v>0</v>
      </c>
      <c r="J30" s="307">
        <f>Feuil1!D21</f>
        <v>0</v>
      </c>
      <c r="K30" s="306"/>
      <c r="L30" s="306"/>
      <c r="M30" s="306"/>
      <c r="N30" s="141"/>
      <c r="O30" s="141"/>
      <c r="P30" s="110"/>
      <c r="Q30" s="111"/>
      <c r="R30" s="112"/>
    </row>
    <row r="31" spans="1:18" ht="15.75" thickBot="1" x14ac:dyDescent="0.3">
      <c r="A31" s="138"/>
      <c r="B31" s="1030" t="s">
        <v>200</v>
      </c>
      <c r="C31" s="1247"/>
      <c r="D31" s="1248"/>
      <c r="E31" s="1248"/>
      <c r="F31" s="1248"/>
      <c r="G31" s="294"/>
      <c r="H31" s="294"/>
      <c r="I31" s="295"/>
      <c r="J31" s="295"/>
      <c r="K31" s="295"/>
      <c r="L31" s="295"/>
      <c r="M31" s="295"/>
      <c r="N31" s="140"/>
      <c r="O31" s="140"/>
      <c r="P31" s="87"/>
      <c r="Q31" s="85"/>
      <c r="R31" s="101"/>
    </row>
    <row r="32" spans="1:18" x14ac:dyDescent="0.25">
      <c r="A32" s="138"/>
      <c r="B32" s="296"/>
      <c r="C32" s="297"/>
      <c r="D32" s="297"/>
      <c r="E32" s="297"/>
      <c r="F32" s="298">
        <f>D32-E32</f>
        <v>0</v>
      </c>
      <c r="G32" s="297"/>
      <c r="H32" s="297"/>
      <c r="I32" s="298">
        <f>C32*H32</f>
        <v>0</v>
      </c>
      <c r="J32" s="298">
        <f>D32*H32</f>
        <v>0</v>
      </c>
      <c r="K32" s="298">
        <f>E32*H32</f>
        <v>0</v>
      </c>
      <c r="L32" s="298">
        <f>F32*H32</f>
        <v>0</v>
      </c>
      <c r="M32" s="299">
        <f>G32*H32</f>
        <v>0</v>
      </c>
      <c r="N32" s="1254"/>
      <c r="O32" s="1255"/>
      <c r="P32" s="86"/>
      <c r="Q32" s="134">
        <f>(C32+G32)/2</f>
        <v>0</v>
      </c>
      <c r="R32" s="88">
        <f>P32*Q32</f>
        <v>0</v>
      </c>
    </row>
    <row r="33" spans="1:18" x14ac:dyDescent="0.25">
      <c r="A33" s="138"/>
      <c r="B33" s="296"/>
      <c r="C33" s="297"/>
      <c r="D33" s="297"/>
      <c r="E33" s="297"/>
      <c r="F33" s="298">
        <f t="shared" ref="F33:F34" si="33">D33-E33</f>
        <v>0</v>
      </c>
      <c r="G33" s="297"/>
      <c r="H33" s="297"/>
      <c r="I33" s="298">
        <f t="shared" ref="I33:I34" si="34">C33*H33</f>
        <v>0</v>
      </c>
      <c r="J33" s="298">
        <f t="shared" ref="J33:J34" si="35">D33*H33</f>
        <v>0</v>
      </c>
      <c r="K33" s="298">
        <f t="shared" ref="K33:K34" si="36">E33*H33</f>
        <v>0</v>
      </c>
      <c r="L33" s="298">
        <f t="shared" ref="L33:L34" si="37">F33*H33</f>
        <v>0</v>
      </c>
      <c r="M33" s="300">
        <f t="shared" ref="M33:M34" si="38">G33*H33</f>
        <v>0</v>
      </c>
      <c r="N33" s="1256"/>
      <c r="O33" s="1257"/>
      <c r="P33" s="86"/>
      <c r="Q33" s="134">
        <f t="shared" ref="Q33:Q34" si="39">(C33+G33)/2</f>
        <v>0</v>
      </c>
      <c r="R33" s="88">
        <f t="shared" ref="R33:R34" si="40">P33*Q33</f>
        <v>0</v>
      </c>
    </row>
    <row r="34" spans="1:18" x14ac:dyDescent="0.25">
      <c r="A34" s="138"/>
      <c r="B34" s="296"/>
      <c r="C34" s="297"/>
      <c r="D34" s="297"/>
      <c r="E34" s="297"/>
      <c r="F34" s="298">
        <f t="shared" si="33"/>
        <v>0</v>
      </c>
      <c r="G34" s="297"/>
      <c r="H34" s="297"/>
      <c r="I34" s="298">
        <f t="shared" si="34"/>
        <v>0</v>
      </c>
      <c r="J34" s="298">
        <f t="shared" si="35"/>
        <v>0</v>
      </c>
      <c r="K34" s="298">
        <f t="shared" si="36"/>
        <v>0</v>
      </c>
      <c r="L34" s="298">
        <f t="shared" si="37"/>
        <v>0</v>
      </c>
      <c r="M34" s="300">
        <f t="shared" si="38"/>
        <v>0</v>
      </c>
      <c r="N34" s="1256"/>
      <c r="O34" s="1257"/>
      <c r="P34" s="86"/>
      <c r="Q34" s="134">
        <f t="shared" si="39"/>
        <v>0</v>
      </c>
      <c r="R34" s="88">
        <f t="shared" si="40"/>
        <v>0</v>
      </c>
    </row>
    <row r="35" spans="1:18" ht="15.75" thickBot="1" x14ac:dyDescent="0.3">
      <c r="A35" s="138"/>
      <c r="B35" s="308" t="s">
        <v>1</v>
      </c>
      <c r="C35" s="309"/>
      <c r="D35" s="309"/>
      <c r="E35" s="309"/>
      <c r="F35" s="310"/>
      <c r="G35" s="309"/>
      <c r="H35" s="309"/>
      <c r="I35" s="311">
        <f>SUM(I32:I34)</f>
        <v>0</v>
      </c>
      <c r="J35" s="311">
        <f t="shared" ref="J35" si="41">SUM(J32:J34)</f>
        <v>0</v>
      </c>
      <c r="K35" s="311">
        <f t="shared" ref="K35" si="42">SUM(K32:K34)</f>
        <v>0</v>
      </c>
      <c r="L35" s="311">
        <f t="shared" ref="L35" si="43">SUM(L32:L34)</f>
        <v>0</v>
      </c>
      <c r="M35" s="311">
        <f t="shared" ref="M35" si="44">SUM(M32:M34)</f>
        <v>0</v>
      </c>
      <c r="N35" s="1263"/>
      <c r="O35" s="1264"/>
      <c r="P35" s="96"/>
      <c r="Q35" s="97"/>
      <c r="R35" s="95">
        <f>SUM(R32:R34)</f>
        <v>0</v>
      </c>
    </row>
    <row r="36" spans="1:18" ht="15.75" thickBot="1" x14ac:dyDescent="0.3">
      <c r="A36" s="138"/>
      <c r="B36" s="1193" t="s">
        <v>554</v>
      </c>
      <c r="C36" s="305"/>
      <c r="D36" s="305"/>
      <c r="E36" s="305"/>
      <c r="F36" s="306"/>
      <c r="G36" s="305"/>
      <c r="H36" s="305"/>
      <c r="I36" s="306">
        <f>M35-I35</f>
        <v>0</v>
      </c>
      <c r="J36" s="307">
        <f>Feuil1!D27</f>
        <v>0</v>
      </c>
      <c r="K36" s="306"/>
      <c r="L36" s="306"/>
      <c r="M36" s="306"/>
      <c r="N36" s="141"/>
      <c r="O36" s="141"/>
      <c r="P36" s="110"/>
      <c r="Q36" s="111"/>
      <c r="R36" s="112"/>
    </row>
    <row r="37" spans="1:18" ht="15.75" thickBot="1" x14ac:dyDescent="0.3">
      <c r="A37" s="138"/>
      <c r="B37" s="1030" t="s">
        <v>200</v>
      </c>
      <c r="C37" s="1247"/>
      <c r="D37" s="1248"/>
      <c r="E37" s="1248"/>
      <c r="F37" s="1248"/>
      <c r="G37" s="294"/>
      <c r="H37" s="294"/>
      <c r="I37" s="295"/>
      <c r="J37" s="295"/>
      <c r="K37" s="295"/>
      <c r="L37" s="295"/>
      <c r="M37" s="295"/>
      <c r="N37" s="140"/>
      <c r="O37" s="140"/>
      <c r="P37" s="87"/>
      <c r="Q37" s="85"/>
      <c r="R37" s="101"/>
    </row>
    <row r="38" spans="1:18" x14ac:dyDescent="0.25">
      <c r="A38" s="138"/>
      <c r="B38" s="296"/>
      <c r="C38" s="297"/>
      <c r="D38" s="297"/>
      <c r="E38" s="297"/>
      <c r="F38" s="298">
        <f>D38-E38</f>
        <v>0</v>
      </c>
      <c r="G38" s="297"/>
      <c r="H38" s="297"/>
      <c r="I38" s="298">
        <f>C38*H38</f>
        <v>0</v>
      </c>
      <c r="J38" s="298">
        <f>D38*H38</f>
        <v>0</v>
      </c>
      <c r="K38" s="298">
        <f>E38*H38</f>
        <v>0</v>
      </c>
      <c r="L38" s="298">
        <f>F38*H38</f>
        <v>0</v>
      </c>
      <c r="M38" s="299">
        <f>G38*H38</f>
        <v>0</v>
      </c>
      <c r="N38" s="1254"/>
      <c r="O38" s="1255"/>
      <c r="P38" s="86"/>
      <c r="Q38" s="134">
        <f>(C38+G38)/2</f>
        <v>0</v>
      </c>
      <c r="R38" s="88">
        <f>P38*Q38</f>
        <v>0</v>
      </c>
    </row>
    <row r="39" spans="1:18" x14ac:dyDescent="0.25">
      <c r="A39" s="138"/>
      <c r="B39" s="296"/>
      <c r="C39" s="297"/>
      <c r="D39" s="297"/>
      <c r="E39" s="297"/>
      <c r="F39" s="298">
        <f t="shared" ref="F39:F40" si="45">D39-E39</f>
        <v>0</v>
      </c>
      <c r="G39" s="297"/>
      <c r="H39" s="297"/>
      <c r="I39" s="298">
        <f t="shared" ref="I39:I40" si="46">C39*H39</f>
        <v>0</v>
      </c>
      <c r="J39" s="298">
        <f t="shared" ref="J39:J40" si="47">D39*H39</f>
        <v>0</v>
      </c>
      <c r="K39" s="298">
        <f t="shared" ref="K39:K40" si="48">E39*H39</f>
        <v>0</v>
      </c>
      <c r="L39" s="298">
        <f t="shared" ref="L39:L40" si="49">F39*H39</f>
        <v>0</v>
      </c>
      <c r="M39" s="300">
        <f t="shared" ref="M39:M40" si="50">G39*H39</f>
        <v>0</v>
      </c>
      <c r="N39" s="1256"/>
      <c r="O39" s="1257"/>
      <c r="P39" s="86"/>
      <c r="Q39" s="134">
        <f t="shared" ref="Q39:Q40" si="51">(C39+G39)/2</f>
        <v>0</v>
      </c>
      <c r="R39" s="88">
        <f t="shared" ref="R39:R40" si="52">P39*Q39</f>
        <v>0</v>
      </c>
    </row>
    <row r="40" spans="1:18" x14ac:dyDescent="0.25">
      <c r="A40" s="138"/>
      <c r="B40" s="296"/>
      <c r="C40" s="297"/>
      <c r="D40" s="297"/>
      <c r="E40" s="297"/>
      <c r="F40" s="298">
        <f t="shared" si="45"/>
        <v>0</v>
      </c>
      <c r="G40" s="297"/>
      <c r="H40" s="297"/>
      <c r="I40" s="298">
        <f t="shared" si="46"/>
        <v>0</v>
      </c>
      <c r="J40" s="298">
        <f t="shared" si="47"/>
        <v>0</v>
      </c>
      <c r="K40" s="298">
        <f t="shared" si="48"/>
        <v>0</v>
      </c>
      <c r="L40" s="298">
        <f t="shared" si="49"/>
        <v>0</v>
      </c>
      <c r="M40" s="300">
        <f t="shared" si="50"/>
        <v>0</v>
      </c>
      <c r="N40" s="1256"/>
      <c r="O40" s="1257"/>
      <c r="P40" s="86"/>
      <c r="Q40" s="134">
        <f t="shared" si="51"/>
        <v>0</v>
      </c>
      <c r="R40" s="88">
        <f t="shared" si="52"/>
        <v>0</v>
      </c>
    </row>
    <row r="41" spans="1:18" ht="15.75" thickBot="1" x14ac:dyDescent="0.3">
      <c r="A41" s="138"/>
      <c r="B41" s="308" t="s">
        <v>1</v>
      </c>
      <c r="C41" s="309"/>
      <c r="D41" s="309"/>
      <c r="E41" s="309"/>
      <c r="F41" s="310"/>
      <c r="G41" s="309"/>
      <c r="H41" s="309"/>
      <c r="I41" s="311">
        <f>SUM(I38:I40)</f>
        <v>0</v>
      </c>
      <c r="J41" s="311">
        <f t="shared" ref="J41" si="53">SUM(J38:J40)</f>
        <v>0</v>
      </c>
      <c r="K41" s="311">
        <f t="shared" ref="K41" si="54">SUM(K38:K40)</f>
        <v>0</v>
      </c>
      <c r="L41" s="311">
        <f t="shared" ref="L41" si="55">SUM(L38:L40)</f>
        <v>0</v>
      </c>
      <c r="M41" s="311">
        <f t="shared" ref="M41" si="56">SUM(M38:M40)</f>
        <v>0</v>
      </c>
      <c r="N41" s="1263"/>
      <c r="O41" s="1264"/>
      <c r="P41" s="96"/>
      <c r="Q41" s="97"/>
      <c r="R41" s="95">
        <f>SUM(R38:R40)</f>
        <v>0</v>
      </c>
    </row>
    <row r="42" spans="1:18" ht="15.75" thickBot="1" x14ac:dyDescent="0.3">
      <c r="A42" s="138"/>
      <c r="B42" s="1193" t="s">
        <v>554</v>
      </c>
      <c r="C42" s="305"/>
      <c r="D42" s="305"/>
      <c r="E42" s="305"/>
      <c r="F42" s="306"/>
      <c r="G42" s="305"/>
      <c r="H42" s="305"/>
      <c r="I42" s="306">
        <f>M41-I41</f>
        <v>0</v>
      </c>
      <c r="J42" s="307">
        <f>Feuil1!D33</f>
        <v>0</v>
      </c>
      <c r="K42" s="306"/>
      <c r="L42" s="306"/>
      <c r="M42" s="306"/>
      <c r="N42" s="141"/>
      <c r="O42" s="141"/>
      <c r="P42" s="110"/>
      <c r="Q42" s="111"/>
      <c r="R42" s="112"/>
    </row>
    <row r="43" spans="1:18" s="99" customFormat="1" ht="15.75" thickBot="1" x14ac:dyDescent="0.3">
      <c r="A43" s="98"/>
      <c r="B43" s="117" t="s">
        <v>212</v>
      </c>
      <c r="C43" s="118"/>
      <c r="D43" s="118"/>
      <c r="E43" s="118"/>
      <c r="F43" s="119"/>
      <c r="G43" s="118"/>
      <c r="H43" s="118"/>
      <c r="I43" s="120">
        <f>I13+I21+I29+I35+I41</f>
        <v>0</v>
      </c>
      <c r="J43" s="120">
        <f t="shared" ref="J43:M43" si="57">J13+J21+J29+J35+J41</f>
        <v>0</v>
      </c>
      <c r="K43" s="120">
        <f t="shared" si="57"/>
        <v>0</v>
      </c>
      <c r="L43" s="120">
        <f t="shared" si="57"/>
        <v>0</v>
      </c>
      <c r="M43" s="120">
        <f t="shared" si="57"/>
        <v>0</v>
      </c>
      <c r="N43" s="1292"/>
      <c r="O43" s="1293"/>
      <c r="P43" s="121"/>
      <c r="Q43" s="122"/>
      <c r="R43" s="1194">
        <f>R13+R21+R29+R35+R41</f>
        <v>0</v>
      </c>
    </row>
    <row r="44" spans="1:18" s="99" customFormat="1" x14ac:dyDescent="0.25">
      <c r="A44" s="98"/>
      <c r="B44" s="123" t="s">
        <v>554</v>
      </c>
      <c r="C44" s="124"/>
      <c r="D44" s="124"/>
      <c r="E44" s="124"/>
      <c r="F44" s="125"/>
      <c r="G44" s="124"/>
      <c r="H44" s="124"/>
      <c r="I44" s="125">
        <f>M43-I43</f>
        <v>0</v>
      </c>
      <c r="J44" s="126" t="str">
        <f>Feuil1!D6</f>
        <v>UM</v>
      </c>
      <c r="K44" s="127"/>
      <c r="L44" s="128"/>
      <c r="M44" s="128"/>
      <c r="N44" s="129"/>
      <c r="O44" s="129"/>
      <c r="P44" s="130"/>
      <c r="Q44" s="131"/>
      <c r="R44" s="132"/>
    </row>
    <row r="45" spans="1:18" s="99" customFormat="1" ht="15.75" thickBot="1" x14ac:dyDescent="0.3">
      <c r="A45" s="98"/>
      <c r="B45" s="116" t="s">
        <v>213</v>
      </c>
      <c r="C45" s="113"/>
      <c r="D45" s="113"/>
      <c r="E45" s="113"/>
      <c r="F45" s="114"/>
      <c r="G45" s="113"/>
      <c r="H45" s="113"/>
      <c r="I45" s="114">
        <f>I43+L43</f>
        <v>0</v>
      </c>
      <c r="J45" s="115" t="str">
        <f>Feuil1!D6</f>
        <v>UM</v>
      </c>
      <c r="K45" s="133"/>
      <c r="L45" s="104"/>
      <c r="M45" s="104"/>
      <c r="N45" s="103"/>
      <c r="O45" s="103"/>
      <c r="P45" s="105"/>
      <c r="Q45" s="106"/>
      <c r="R45" s="102"/>
    </row>
    <row r="46" spans="1:18" ht="4.5" customHeight="1" x14ac:dyDescent="0.25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43"/>
    </row>
    <row r="47" spans="1:18" ht="5.25" customHeight="1" thickBot="1" x14ac:dyDescent="0.3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43"/>
    </row>
    <row r="48" spans="1:18" ht="18.75" x14ac:dyDescent="0.3">
      <c r="A48" s="138"/>
      <c r="B48" s="313" t="s">
        <v>177</v>
      </c>
      <c r="C48" s="314"/>
      <c r="D48" s="314"/>
      <c r="E48" s="314"/>
      <c r="F48" s="314"/>
      <c r="G48" s="314"/>
      <c r="H48" s="314"/>
      <c r="I48" s="314"/>
      <c r="J48" s="314"/>
      <c r="K48" s="135"/>
      <c r="L48" s="135"/>
      <c r="M48" s="314"/>
      <c r="N48" s="314"/>
      <c r="O48" s="314"/>
      <c r="P48" s="315"/>
    </row>
    <row r="49" spans="1:18" ht="18.75" x14ac:dyDescent="0.3">
      <c r="A49" s="138"/>
      <c r="B49" s="316" t="s">
        <v>233</v>
      </c>
      <c r="C49" s="317"/>
      <c r="D49" s="317"/>
      <c r="E49" s="317"/>
      <c r="F49" s="317"/>
      <c r="G49" s="317"/>
      <c r="H49" s="317"/>
      <c r="I49" s="317"/>
      <c r="J49" s="317"/>
      <c r="K49" s="137"/>
      <c r="L49" s="137"/>
      <c r="M49" s="317"/>
      <c r="N49" s="317"/>
      <c r="O49" s="317"/>
      <c r="P49" s="318"/>
    </row>
    <row r="50" spans="1:18" ht="18.75" x14ac:dyDescent="0.3">
      <c r="A50" s="138"/>
      <c r="B50" s="316" t="s">
        <v>238</v>
      </c>
      <c r="C50" s="317"/>
      <c r="D50" s="317"/>
      <c r="E50" s="317"/>
      <c r="F50" s="317"/>
      <c r="G50" s="317"/>
      <c r="H50" s="317"/>
      <c r="I50" s="317"/>
      <c r="J50" s="317"/>
      <c r="K50" s="137"/>
      <c r="L50" s="137"/>
      <c r="M50" s="317"/>
      <c r="N50" s="317"/>
      <c r="O50" s="317"/>
      <c r="P50" s="318"/>
    </row>
    <row r="51" spans="1:18" ht="19.5" thickBot="1" x14ac:dyDescent="0.35">
      <c r="A51" s="138"/>
      <c r="B51" s="319" t="s">
        <v>239</v>
      </c>
      <c r="C51" s="320"/>
      <c r="D51" s="320"/>
      <c r="E51" s="320"/>
      <c r="F51" s="320"/>
      <c r="G51" s="320"/>
      <c r="H51" s="320"/>
      <c r="I51" s="320"/>
      <c r="J51" s="320"/>
      <c r="K51" s="136"/>
      <c r="L51" s="136"/>
      <c r="M51" s="320"/>
      <c r="N51" s="320"/>
      <c r="O51" s="320"/>
      <c r="P51" s="321"/>
    </row>
    <row r="52" spans="1:18" ht="3.75" customHeight="1" x14ac:dyDescent="0.2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43"/>
    </row>
    <row r="53" spans="1:18" ht="15" customHeight="1" x14ac:dyDescent="0.25">
      <c r="A53" s="138"/>
      <c r="B53" s="138" t="s">
        <v>220</v>
      </c>
      <c r="C53" s="138"/>
      <c r="D53" s="322" t="s">
        <v>222</v>
      </c>
      <c r="E53" s="138" t="s">
        <v>221</v>
      </c>
      <c r="F53" s="323">
        <v>1</v>
      </c>
      <c r="G53" s="138" t="s">
        <v>222</v>
      </c>
      <c r="H53" s="138"/>
      <c r="I53" s="138"/>
      <c r="J53" s="138"/>
      <c r="K53" s="43"/>
    </row>
    <row r="54" spans="1:18" ht="15" customHeight="1" x14ac:dyDescent="0.25">
      <c r="A54" s="138"/>
      <c r="B54" s="138"/>
      <c r="C54" s="138"/>
      <c r="D54" s="324"/>
      <c r="E54" s="325"/>
      <c r="F54" s="324"/>
      <c r="G54" s="325"/>
      <c r="H54" s="138"/>
      <c r="I54" s="138"/>
      <c r="J54" s="138"/>
      <c r="K54" s="43"/>
    </row>
    <row r="55" spans="1:18" s="393" customFormat="1" ht="15" customHeight="1" x14ac:dyDescent="0.25">
      <c r="A55" s="389"/>
      <c r="B55" s="390" t="s">
        <v>227</v>
      </c>
      <c r="C55" s="389"/>
      <c r="D55" s="389"/>
      <c r="E55" s="389"/>
      <c r="F55" s="389"/>
      <c r="G55" s="389"/>
      <c r="H55" s="389"/>
      <c r="I55" s="389"/>
      <c r="J55" s="389"/>
      <c r="K55" s="391"/>
      <c r="L55" s="392"/>
    </row>
    <row r="56" spans="1:18" s="393" customFormat="1" ht="12.95" customHeight="1" thickBot="1" x14ac:dyDescent="0.3">
      <c r="A56" s="389"/>
      <c r="B56" s="390" t="s">
        <v>226</v>
      </c>
      <c r="C56" s="389"/>
      <c r="D56" s="389"/>
      <c r="E56" s="389"/>
      <c r="F56" s="389"/>
      <c r="G56" s="389"/>
      <c r="H56" s="389"/>
      <c r="I56" s="389"/>
      <c r="J56" s="389"/>
      <c r="K56" s="391"/>
      <c r="L56" s="392"/>
    </row>
    <row r="57" spans="1:18" x14ac:dyDescent="0.25">
      <c r="A57" s="138"/>
      <c r="B57" s="326">
        <v>1</v>
      </c>
      <c r="C57" s="327">
        <v>2</v>
      </c>
      <c r="D57" s="327">
        <v>3</v>
      </c>
      <c r="E57" s="327">
        <v>4</v>
      </c>
      <c r="F57" s="328" t="s">
        <v>228</v>
      </c>
      <c r="G57" s="1251">
        <v>6</v>
      </c>
      <c r="H57" s="1252"/>
      <c r="I57" s="1252"/>
      <c r="J57" s="1252"/>
      <c r="K57" s="1252"/>
      <c r="L57" s="1252"/>
      <c r="M57" s="1252"/>
      <c r="N57" s="1252"/>
      <c r="O57" s="1252"/>
      <c r="P57" s="1253"/>
      <c r="Q57" s="43"/>
      <c r="R57" s="44"/>
    </row>
    <row r="58" spans="1:18" s="333" customFormat="1" ht="32.450000000000003" customHeight="1" thickBot="1" x14ac:dyDescent="0.3">
      <c r="A58" s="277"/>
      <c r="B58" s="329" t="s">
        <v>163</v>
      </c>
      <c r="C58" s="330" t="s">
        <v>223</v>
      </c>
      <c r="D58" s="330" t="s">
        <v>224</v>
      </c>
      <c r="E58" s="330" t="s">
        <v>225</v>
      </c>
      <c r="F58" s="330" t="s">
        <v>58</v>
      </c>
      <c r="G58" s="1268" t="s">
        <v>30</v>
      </c>
      <c r="H58" s="1269"/>
      <c r="I58" s="1269"/>
      <c r="J58" s="1269"/>
      <c r="K58" s="1269"/>
      <c r="L58" s="1269"/>
      <c r="M58" s="1269"/>
      <c r="N58" s="1269"/>
      <c r="O58" s="1269"/>
      <c r="P58" s="1270"/>
      <c r="Q58" s="331"/>
      <c r="R58" s="332"/>
    </row>
    <row r="59" spans="1:18" s="333" customFormat="1" ht="15" customHeight="1" x14ac:dyDescent="0.25">
      <c r="A59" s="277"/>
      <c r="B59" s="334"/>
      <c r="C59" s="335"/>
      <c r="D59" s="336">
        <f>C59*$F$53</f>
        <v>0</v>
      </c>
      <c r="E59" s="337"/>
      <c r="F59" s="338">
        <f>C59*E59</f>
        <v>0</v>
      </c>
      <c r="G59" s="1281"/>
      <c r="H59" s="1277"/>
      <c r="I59" s="1277"/>
      <c r="J59" s="1277"/>
      <c r="K59" s="1277"/>
      <c r="L59" s="1277"/>
      <c r="M59" s="1277"/>
      <c r="N59" s="1277"/>
      <c r="O59" s="1277"/>
      <c r="P59" s="1282"/>
      <c r="Q59" s="331"/>
      <c r="R59" s="332"/>
    </row>
    <row r="60" spans="1:18" s="333" customFormat="1" ht="15" customHeight="1" x14ac:dyDescent="0.25">
      <c r="A60" s="277"/>
      <c r="B60" s="339"/>
      <c r="C60" s="340"/>
      <c r="D60" s="341">
        <f t="shared" ref="D60:D66" si="58">C60*$F$53</f>
        <v>0</v>
      </c>
      <c r="E60" s="342"/>
      <c r="F60" s="261">
        <f>C60*E60</f>
        <v>0</v>
      </c>
      <c r="G60" s="1241"/>
      <c r="H60" s="1242"/>
      <c r="I60" s="1242"/>
      <c r="J60" s="1242"/>
      <c r="K60" s="1242"/>
      <c r="L60" s="1242"/>
      <c r="M60" s="1242"/>
      <c r="N60" s="1242"/>
      <c r="O60" s="1242"/>
      <c r="P60" s="1243"/>
      <c r="Q60" s="331"/>
      <c r="R60" s="332"/>
    </row>
    <row r="61" spans="1:18" s="333" customFormat="1" ht="15" customHeight="1" x14ac:dyDescent="0.25">
      <c r="A61" s="277"/>
      <c r="B61" s="339"/>
      <c r="C61" s="340"/>
      <c r="D61" s="341">
        <f t="shared" si="58"/>
        <v>0</v>
      </c>
      <c r="E61" s="342"/>
      <c r="F61" s="261">
        <f>C61*E61</f>
        <v>0</v>
      </c>
      <c r="G61" s="1241"/>
      <c r="H61" s="1242"/>
      <c r="I61" s="1242"/>
      <c r="J61" s="1242"/>
      <c r="K61" s="1242"/>
      <c r="L61" s="1242"/>
      <c r="M61" s="1242"/>
      <c r="N61" s="1242"/>
      <c r="O61" s="1242"/>
      <c r="P61" s="1243"/>
      <c r="Q61" s="331"/>
      <c r="R61" s="332"/>
    </row>
    <row r="62" spans="1:18" s="333" customFormat="1" ht="15" customHeight="1" x14ac:dyDescent="0.25">
      <c r="A62" s="277"/>
      <c r="B62" s="339"/>
      <c r="C62" s="340"/>
      <c r="D62" s="341">
        <f t="shared" si="58"/>
        <v>0</v>
      </c>
      <c r="E62" s="342"/>
      <c r="F62" s="261">
        <f>C62*E62</f>
        <v>0</v>
      </c>
      <c r="G62" s="1241"/>
      <c r="H62" s="1242"/>
      <c r="I62" s="1242"/>
      <c r="J62" s="1242"/>
      <c r="K62" s="1242"/>
      <c r="L62" s="1242"/>
      <c r="M62" s="1242"/>
      <c r="N62" s="1242"/>
      <c r="O62" s="1242"/>
      <c r="P62" s="1243"/>
      <c r="Q62" s="331"/>
      <c r="R62" s="332"/>
    </row>
    <row r="63" spans="1:18" s="333" customFormat="1" ht="15" customHeight="1" x14ac:dyDescent="0.25">
      <c r="A63" s="277"/>
      <c r="B63" s="339"/>
      <c r="C63" s="340"/>
      <c r="D63" s="341">
        <f t="shared" si="58"/>
        <v>0</v>
      </c>
      <c r="E63" s="342"/>
      <c r="F63" s="261">
        <f t="shared" ref="F63:F66" si="59">C63*E63</f>
        <v>0</v>
      </c>
      <c r="G63" s="1241"/>
      <c r="H63" s="1242"/>
      <c r="I63" s="1242"/>
      <c r="J63" s="1242"/>
      <c r="K63" s="1242"/>
      <c r="L63" s="1242"/>
      <c r="M63" s="1242"/>
      <c r="N63" s="1242"/>
      <c r="O63" s="1242"/>
      <c r="P63" s="1243"/>
      <c r="Q63" s="331"/>
      <c r="R63" s="332"/>
    </row>
    <row r="64" spans="1:18" s="333" customFormat="1" ht="15" customHeight="1" x14ac:dyDescent="0.25">
      <c r="A64" s="277"/>
      <c r="B64" s="339"/>
      <c r="C64" s="340"/>
      <c r="D64" s="341">
        <f t="shared" si="58"/>
        <v>0</v>
      </c>
      <c r="E64" s="342"/>
      <c r="F64" s="261">
        <f t="shared" si="59"/>
        <v>0</v>
      </c>
      <c r="G64" s="1241"/>
      <c r="H64" s="1242"/>
      <c r="I64" s="1242"/>
      <c r="J64" s="1242"/>
      <c r="K64" s="1242"/>
      <c r="L64" s="1242"/>
      <c r="M64" s="1242"/>
      <c r="N64" s="1242"/>
      <c r="O64" s="1242"/>
      <c r="P64" s="1243"/>
      <c r="Q64" s="331"/>
      <c r="R64" s="332"/>
    </row>
    <row r="65" spans="1:18" s="333" customFormat="1" ht="15" customHeight="1" x14ac:dyDescent="0.25">
      <c r="A65" s="277"/>
      <c r="B65" s="339"/>
      <c r="C65" s="340"/>
      <c r="D65" s="341">
        <f t="shared" si="58"/>
        <v>0</v>
      </c>
      <c r="E65" s="342"/>
      <c r="F65" s="261">
        <f t="shared" si="59"/>
        <v>0</v>
      </c>
      <c r="G65" s="1241"/>
      <c r="H65" s="1242"/>
      <c r="I65" s="1242"/>
      <c r="J65" s="1242"/>
      <c r="K65" s="1242"/>
      <c r="L65" s="1242"/>
      <c r="M65" s="1242"/>
      <c r="N65" s="1242"/>
      <c r="O65" s="1242"/>
      <c r="P65" s="1243"/>
      <c r="Q65" s="331"/>
      <c r="R65" s="332"/>
    </row>
    <row r="66" spans="1:18" s="333" customFormat="1" ht="15" customHeight="1" thickBot="1" x14ac:dyDescent="0.3">
      <c r="A66" s="277"/>
      <c r="B66" s="343"/>
      <c r="C66" s="344"/>
      <c r="D66" s="345">
        <f t="shared" si="58"/>
        <v>0</v>
      </c>
      <c r="E66" s="346"/>
      <c r="F66" s="263">
        <f t="shared" si="59"/>
        <v>0</v>
      </c>
      <c r="G66" s="1244"/>
      <c r="H66" s="1245"/>
      <c r="I66" s="1245"/>
      <c r="J66" s="1245"/>
      <c r="K66" s="1245"/>
      <c r="L66" s="1245"/>
      <c r="M66" s="1245"/>
      <c r="N66" s="1245"/>
      <c r="O66" s="1245"/>
      <c r="P66" s="1246"/>
      <c r="Q66" s="331"/>
      <c r="R66" s="332"/>
    </row>
    <row r="67" spans="1:18" s="333" customFormat="1" ht="15" customHeight="1" thickBot="1" x14ac:dyDescent="0.25">
      <c r="A67" s="277"/>
      <c r="B67" s="347" t="s">
        <v>231</v>
      </c>
      <c r="C67" s="348">
        <f>SUM(C59:C66)</f>
        <v>0</v>
      </c>
      <c r="D67" s="349">
        <f>SUM(D59:D66)</f>
        <v>0</v>
      </c>
      <c r="E67" s="350" t="s">
        <v>229</v>
      </c>
      <c r="F67" s="351">
        <f>SUM(F59:F66)</f>
        <v>0</v>
      </c>
      <c r="G67" s="352" t="str">
        <f>Feuil1!D6</f>
        <v>UM</v>
      </c>
      <c r="H67" s="277"/>
      <c r="I67" s="277"/>
      <c r="J67" s="277"/>
      <c r="K67" s="277"/>
      <c r="L67" s="277"/>
      <c r="M67" s="277"/>
      <c r="N67" s="277"/>
      <c r="O67" s="277"/>
      <c r="P67" s="277"/>
      <c r="Q67" s="331"/>
      <c r="R67" s="332"/>
    </row>
    <row r="68" spans="1:18" s="333" customFormat="1" ht="15" customHeight="1" x14ac:dyDescent="0.2">
      <c r="A68" s="277"/>
      <c r="B68" s="347"/>
      <c r="C68" s="353"/>
      <c r="D68" s="354"/>
      <c r="E68" s="350"/>
      <c r="F68" s="355"/>
      <c r="G68" s="355"/>
      <c r="H68" s="277"/>
      <c r="I68" s="277"/>
      <c r="J68" s="277"/>
      <c r="K68" s="277"/>
      <c r="L68" s="277"/>
      <c r="M68" s="277"/>
      <c r="N68" s="277"/>
      <c r="O68" s="277"/>
      <c r="P68" s="277"/>
      <c r="Q68" s="331"/>
      <c r="R68" s="332"/>
    </row>
    <row r="69" spans="1:18" s="393" customFormat="1" ht="15" customHeight="1" thickBot="1" x14ac:dyDescent="0.3">
      <c r="A69" s="389"/>
      <c r="B69" s="394" t="s">
        <v>241</v>
      </c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1"/>
      <c r="R69" s="392"/>
    </row>
    <row r="70" spans="1:18" ht="15" customHeight="1" x14ac:dyDescent="0.25">
      <c r="A70" s="138"/>
      <c r="B70" s="143">
        <v>1</v>
      </c>
      <c r="C70" s="155">
        <v>2</v>
      </c>
      <c r="D70" s="155">
        <v>3</v>
      </c>
      <c r="E70" s="1273">
        <v>4</v>
      </c>
      <c r="F70" s="1274"/>
      <c r="G70" s="1274"/>
      <c r="H70" s="155">
        <v>5</v>
      </c>
      <c r="I70" s="1273">
        <v>6</v>
      </c>
      <c r="J70" s="1274"/>
      <c r="K70" s="1274"/>
      <c r="L70" s="1274"/>
      <c r="M70" s="1274"/>
      <c r="N70" s="1274"/>
      <c r="O70" s="1274"/>
      <c r="P70" s="1275"/>
      <c r="Q70" s="43"/>
      <c r="R70" s="44"/>
    </row>
    <row r="71" spans="1:18" ht="33" customHeight="1" thickBot="1" x14ac:dyDescent="0.3">
      <c r="A71" s="138"/>
      <c r="B71" s="329" t="s">
        <v>163</v>
      </c>
      <c r="C71" s="330" t="s">
        <v>223</v>
      </c>
      <c r="D71" s="330" t="s">
        <v>224</v>
      </c>
      <c r="E71" s="1286" t="s">
        <v>164</v>
      </c>
      <c r="F71" s="1287"/>
      <c r="G71" s="1288"/>
      <c r="H71" s="356" t="s">
        <v>240</v>
      </c>
      <c r="I71" s="1290" t="s">
        <v>30</v>
      </c>
      <c r="J71" s="1245"/>
      <c r="K71" s="1245"/>
      <c r="L71" s="1245"/>
      <c r="M71" s="1245"/>
      <c r="N71" s="1245"/>
      <c r="O71" s="1245"/>
      <c r="P71" s="1246"/>
      <c r="Q71" s="43"/>
      <c r="R71" s="44"/>
    </row>
    <row r="72" spans="1:18" ht="15" customHeight="1" x14ac:dyDescent="0.25">
      <c r="A72" s="138"/>
      <c r="B72" s="339"/>
      <c r="C72" s="340"/>
      <c r="D72" s="341">
        <f>C72*$F$53</f>
        <v>0</v>
      </c>
      <c r="E72" s="1276"/>
      <c r="F72" s="1277"/>
      <c r="G72" s="1278"/>
      <c r="H72" s="357"/>
      <c r="I72" s="1281"/>
      <c r="J72" s="1277"/>
      <c r="K72" s="1277"/>
      <c r="L72" s="1277"/>
      <c r="M72" s="1277"/>
      <c r="N72" s="1277"/>
      <c r="O72" s="1277"/>
      <c r="P72" s="1282"/>
      <c r="Q72" s="43"/>
      <c r="R72" s="44"/>
    </row>
    <row r="73" spans="1:18" ht="15" customHeight="1" x14ac:dyDescent="0.25">
      <c r="A73" s="138"/>
      <c r="B73" s="339"/>
      <c r="C73" s="340"/>
      <c r="D73" s="341">
        <f t="shared" ref="D73:D79" si="60">C73*$F$53</f>
        <v>0</v>
      </c>
      <c r="E73" s="1279"/>
      <c r="F73" s="1242"/>
      <c r="G73" s="1280"/>
      <c r="H73" s="357"/>
      <c r="I73" s="1241"/>
      <c r="J73" s="1242"/>
      <c r="K73" s="1242"/>
      <c r="L73" s="1242"/>
      <c r="M73" s="1242"/>
      <c r="N73" s="1242"/>
      <c r="O73" s="1242"/>
      <c r="P73" s="1243"/>
      <c r="Q73" s="43"/>
      <c r="R73" s="44"/>
    </row>
    <row r="74" spans="1:18" ht="15" customHeight="1" x14ac:dyDescent="0.25">
      <c r="A74" s="138"/>
      <c r="B74" s="339"/>
      <c r="C74" s="340"/>
      <c r="D74" s="341">
        <f t="shared" si="60"/>
        <v>0</v>
      </c>
      <c r="E74" s="1279"/>
      <c r="F74" s="1242"/>
      <c r="G74" s="1280"/>
      <c r="H74" s="357"/>
      <c r="I74" s="1241"/>
      <c r="J74" s="1242"/>
      <c r="K74" s="1242"/>
      <c r="L74" s="1242"/>
      <c r="M74" s="1242"/>
      <c r="N74" s="1242"/>
      <c r="O74" s="1242"/>
      <c r="P74" s="1243"/>
      <c r="Q74" s="43"/>
      <c r="R74" s="44"/>
    </row>
    <row r="75" spans="1:18" ht="15" customHeight="1" x14ac:dyDescent="0.25">
      <c r="A75" s="138"/>
      <c r="B75" s="339"/>
      <c r="C75" s="340"/>
      <c r="D75" s="341">
        <f t="shared" si="60"/>
        <v>0</v>
      </c>
      <c r="E75" s="1279"/>
      <c r="F75" s="1242"/>
      <c r="G75" s="1280"/>
      <c r="H75" s="357"/>
      <c r="I75" s="1241"/>
      <c r="J75" s="1242"/>
      <c r="K75" s="1242"/>
      <c r="L75" s="1242"/>
      <c r="M75" s="1242"/>
      <c r="N75" s="1242"/>
      <c r="O75" s="1242"/>
      <c r="P75" s="1243"/>
      <c r="Q75" s="43"/>
      <c r="R75" s="44"/>
    </row>
    <row r="76" spans="1:18" ht="15" customHeight="1" x14ac:dyDescent="0.25">
      <c r="A76" s="138"/>
      <c r="B76" s="339"/>
      <c r="C76" s="340"/>
      <c r="D76" s="341">
        <f t="shared" si="60"/>
        <v>0</v>
      </c>
      <c r="E76" s="1279"/>
      <c r="F76" s="1242"/>
      <c r="G76" s="1280"/>
      <c r="H76" s="357"/>
      <c r="I76" s="1241"/>
      <c r="J76" s="1242"/>
      <c r="K76" s="1242"/>
      <c r="L76" s="1242"/>
      <c r="M76" s="1242"/>
      <c r="N76" s="1242"/>
      <c r="O76" s="1242"/>
      <c r="P76" s="1243"/>
      <c r="Q76" s="43"/>
      <c r="R76" s="44"/>
    </row>
    <row r="77" spans="1:18" ht="15" customHeight="1" x14ac:dyDescent="0.25">
      <c r="A77" s="138"/>
      <c r="B77" s="339"/>
      <c r="C77" s="340"/>
      <c r="D77" s="341">
        <f t="shared" si="60"/>
        <v>0</v>
      </c>
      <c r="E77" s="1279"/>
      <c r="F77" s="1242"/>
      <c r="G77" s="1280"/>
      <c r="H77" s="357"/>
      <c r="I77" s="1241"/>
      <c r="J77" s="1242"/>
      <c r="K77" s="1242"/>
      <c r="L77" s="1242"/>
      <c r="M77" s="1242"/>
      <c r="N77" s="1242"/>
      <c r="O77" s="1242"/>
      <c r="P77" s="1243"/>
      <c r="Q77" s="43"/>
      <c r="R77" s="44"/>
    </row>
    <row r="78" spans="1:18" ht="15" customHeight="1" x14ac:dyDescent="0.25">
      <c r="A78" s="138"/>
      <c r="B78" s="339"/>
      <c r="C78" s="340"/>
      <c r="D78" s="341">
        <f t="shared" si="60"/>
        <v>0</v>
      </c>
      <c r="E78" s="1279"/>
      <c r="F78" s="1242"/>
      <c r="G78" s="1280"/>
      <c r="H78" s="357"/>
      <c r="I78" s="1241"/>
      <c r="J78" s="1242"/>
      <c r="K78" s="1242"/>
      <c r="L78" s="1242"/>
      <c r="M78" s="1242"/>
      <c r="N78" s="1242"/>
      <c r="O78" s="1242"/>
      <c r="P78" s="1243"/>
      <c r="Q78" s="43"/>
      <c r="R78" s="44"/>
    </row>
    <row r="79" spans="1:18" ht="15" customHeight="1" thickBot="1" x14ac:dyDescent="0.3">
      <c r="A79" s="138"/>
      <c r="B79" s="343"/>
      <c r="C79" s="344"/>
      <c r="D79" s="341">
        <f t="shared" si="60"/>
        <v>0</v>
      </c>
      <c r="E79" s="1271"/>
      <c r="F79" s="1245"/>
      <c r="G79" s="1272"/>
      <c r="H79" s="358"/>
      <c r="I79" s="1244"/>
      <c r="J79" s="1245"/>
      <c r="K79" s="1245"/>
      <c r="L79" s="1245"/>
      <c r="M79" s="1245"/>
      <c r="N79" s="1245"/>
      <c r="O79" s="1245"/>
      <c r="P79" s="1246"/>
      <c r="Q79" s="43"/>
      <c r="R79" s="44"/>
    </row>
    <row r="80" spans="1:18" ht="23.45" customHeight="1" thickBot="1" x14ac:dyDescent="0.3">
      <c r="A80" s="138"/>
      <c r="B80" s="359" t="s">
        <v>230</v>
      </c>
      <c r="C80" s="360">
        <f>SUM(C72:C79)</f>
        <v>0</v>
      </c>
      <c r="D80" s="361">
        <f>SUM(D72:D79)</f>
        <v>0</v>
      </c>
      <c r="E80" s="347"/>
      <c r="F80" s="1291" t="s">
        <v>232</v>
      </c>
      <c r="G80" s="1282"/>
      <c r="H80" s="362">
        <f>SUM(H72:H79)</f>
        <v>0</v>
      </c>
      <c r="I80" s="352" t="str">
        <f>Feuil1!D6</f>
        <v>UM</v>
      </c>
      <c r="J80" s="277"/>
      <c r="K80" s="277"/>
      <c r="L80" s="277"/>
      <c r="M80" s="277"/>
      <c r="N80" s="277"/>
      <c r="O80" s="277"/>
      <c r="P80" s="277"/>
      <c r="Q80" s="43"/>
      <c r="R80" s="44"/>
    </row>
    <row r="81" spans="1:19" ht="15" customHeight="1" thickBot="1" x14ac:dyDescent="0.3">
      <c r="A81" s="138"/>
      <c r="B81" s="362" t="s">
        <v>234</v>
      </c>
      <c r="C81" s="360">
        <f>C67+C80</f>
        <v>0</v>
      </c>
      <c r="D81" s="361">
        <f>D67+D80</f>
        <v>0</v>
      </c>
      <c r="E81" s="347"/>
      <c r="F81" s="34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43"/>
      <c r="R81" s="44"/>
    </row>
    <row r="82" spans="1:19" ht="15" customHeight="1" x14ac:dyDescent="0.25">
      <c r="A82" s="138"/>
      <c r="B82" s="347"/>
      <c r="C82" s="354"/>
      <c r="D82" s="354"/>
      <c r="E82" s="347"/>
      <c r="F82" s="347"/>
      <c r="G82" s="34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43"/>
      <c r="S82" s="44"/>
    </row>
    <row r="83" spans="1:19" s="393" customFormat="1" ht="15" customHeight="1" thickBot="1" x14ac:dyDescent="0.3">
      <c r="A83" s="389"/>
      <c r="B83" s="396" t="s">
        <v>235</v>
      </c>
      <c r="C83" s="397"/>
      <c r="D83" s="397"/>
      <c r="E83" s="396"/>
      <c r="F83" s="396"/>
      <c r="G83" s="396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1"/>
      <c r="S83" s="392"/>
    </row>
    <row r="84" spans="1:19" ht="15" customHeight="1" x14ac:dyDescent="0.25">
      <c r="A84" s="138"/>
      <c r="B84" s="1283"/>
      <c r="C84" s="1277"/>
      <c r="D84" s="1277"/>
      <c r="E84" s="1277"/>
      <c r="F84" s="1277"/>
      <c r="G84" s="1277"/>
      <c r="H84" s="1277"/>
      <c r="I84" s="1277"/>
      <c r="J84" s="1277"/>
      <c r="K84" s="1277"/>
      <c r="L84" s="1277"/>
      <c r="M84" s="1277"/>
      <c r="N84" s="1277"/>
      <c r="O84" s="1277"/>
      <c r="P84" s="1282"/>
      <c r="Q84" s="142"/>
      <c r="R84" s="43"/>
      <c r="S84" s="44"/>
    </row>
    <row r="85" spans="1:19" ht="15" customHeight="1" x14ac:dyDescent="0.25">
      <c r="A85" s="138"/>
      <c r="B85" s="1284"/>
      <c r="C85" s="1242"/>
      <c r="D85" s="1242"/>
      <c r="E85" s="1242"/>
      <c r="F85" s="1242"/>
      <c r="G85" s="1242"/>
      <c r="H85" s="1242"/>
      <c r="I85" s="1242"/>
      <c r="J85" s="1242"/>
      <c r="K85" s="1242"/>
      <c r="L85" s="1242"/>
      <c r="M85" s="1242"/>
      <c r="N85" s="1242"/>
      <c r="O85" s="1242"/>
      <c r="P85" s="1243"/>
      <c r="Q85" s="142"/>
      <c r="R85" s="43"/>
      <c r="S85" s="44"/>
    </row>
    <row r="86" spans="1:19" ht="15" customHeight="1" thickBot="1" x14ac:dyDescent="0.3">
      <c r="A86" s="138"/>
      <c r="B86" s="1285"/>
      <c r="C86" s="1245"/>
      <c r="D86" s="1245"/>
      <c r="E86" s="1245"/>
      <c r="F86" s="1245"/>
      <c r="G86" s="1245"/>
      <c r="H86" s="1245"/>
      <c r="I86" s="1245"/>
      <c r="J86" s="1245"/>
      <c r="K86" s="1245"/>
      <c r="L86" s="1245"/>
      <c r="M86" s="1245"/>
      <c r="N86" s="1245"/>
      <c r="O86" s="1245"/>
      <c r="P86" s="1246"/>
      <c r="Q86" s="142"/>
      <c r="R86" s="43"/>
      <c r="S86" s="44"/>
    </row>
    <row r="87" spans="1:19" ht="15" customHeight="1" x14ac:dyDescent="0.25">
      <c r="A87" s="138"/>
      <c r="B87" s="347"/>
      <c r="C87" s="354"/>
      <c r="D87" s="354"/>
      <c r="E87" s="347"/>
      <c r="F87" s="347"/>
      <c r="G87" s="34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43"/>
      <c r="S87" s="44"/>
    </row>
    <row r="88" spans="1:19" s="393" customFormat="1" ht="15" customHeight="1" thickBot="1" x14ac:dyDescent="0.3">
      <c r="A88" s="389"/>
      <c r="B88" s="394" t="s">
        <v>535</v>
      </c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Q88" s="399"/>
      <c r="R88" s="391"/>
      <c r="S88" s="392"/>
    </row>
    <row r="89" spans="1:19" ht="15" customHeight="1" x14ac:dyDescent="0.25">
      <c r="A89" s="138"/>
      <c r="B89" s="143">
        <v>1</v>
      </c>
      <c r="C89" s="155">
        <v>2</v>
      </c>
      <c r="D89" s="155">
        <v>3</v>
      </c>
      <c r="E89" s="1273">
        <v>4</v>
      </c>
      <c r="F89" s="1274"/>
      <c r="G89" s="1274"/>
      <c r="H89" s="155">
        <v>5</v>
      </c>
      <c r="I89" s="1273">
        <v>6</v>
      </c>
      <c r="J89" s="1274"/>
      <c r="K89" s="1274"/>
      <c r="L89" s="1274"/>
      <c r="M89" s="1274"/>
      <c r="N89" s="1274"/>
      <c r="O89" s="1274"/>
      <c r="P89" s="1275"/>
      <c r="Q89" s="363"/>
      <c r="R89" s="43"/>
      <c r="S89" s="44"/>
    </row>
    <row r="90" spans="1:19" ht="32.1" customHeight="1" thickBot="1" x14ac:dyDescent="0.3">
      <c r="A90" s="138"/>
      <c r="B90" s="329" t="s">
        <v>163</v>
      </c>
      <c r="C90" s="330" t="s">
        <v>223</v>
      </c>
      <c r="D90" s="330" t="s">
        <v>224</v>
      </c>
      <c r="E90" s="1289" t="s">
        <v>165</v>
      </c>
      <c r="F90" s="1287"/>
      <c r="G90" s="1288"/>
      <c r="H90" s="330" t="s">
        <v>237</v>
      </c>
      <c r="I90" s="1286" t="s">
        <v>30</v>
      </c>
      <c r="J90" s="1245"/>
      <c r="K90" s="1245"/>
      <c r="L90" s="1245"/>
      <c r="M90" s="1245"/>
      <c r="N90" s="1245"/>
      <c r="O90" s="1245"/>
      <c r="P90" s="1246"/>
      <c r="Q90" s="363"/>
      <c r="R90" s="43"/>
      <c r="S90" s="44"/>
    </row>
    <row r="91" spans="1:19" ht="15" customHeight="1" x14ac:dyDescent="0.25">
      <c r="A91" s="138"/>
      <c r="B91" s="334"/>
      <c r="C91" s="340"/>
      <c r="D91" s="341">
        <f>C91*$F$53</f>
        <v>0</v>
      </c>
      <c r="E91" s="1276"/>
      <c r="F91" s="1277"/>
      <c r="G91" s="1278"/>
      <c r="H91" s="337"/>
      <c r="I91" s="337"/>
      <c r="J91" s="364"/>
      <c r="K91" s="364"/>
      <c r="L91" s="364"/>
      <c r="M91" s="364"/>
      <c r="N91" s="364"/>
      <c r="O91" s="364"/>
      <c r="P91" s="365"/>
      <c r="Q91" s="366"/>
      <c r="R91" s="43"/>
      <c r="S91" s="44"/>
    </row>
    <row r="92" spans="1:19" ht="15" customHeight="1" x14ac:dyDescent="0.25">
      <c r="A92" s="138"/>
      <c r="B92" s="339"/>
      <c r="C92" s="340"/>
      <c r="D92" s="341">
        <f t="shared" ref="D92:D96" si="61">C92*$F$53</f>
        <v>0</v>
      </c>
      <c r="E92" s="1279"/>
      <c r="F92" s="1242"/>
      <c r="G92" s="1280"/>
      <c r="H92" s="342"/>
      <c r="I92" s="342"/>
      <c r="J92" s="367"/>
      <c r="K92" s="367"/>
      <c r="L92" s="367"/>
      <c r="M92" s="367"/>
      <c r="N92" s="367"/>
      <c r="O92" s="367"/>
      <c r="P92" s="368"/>
      <c r="Q92" s="366"/>
      <c r="R92" s="43"/>
      <c r="S92" s="44"/>
    </row>
    <row r="93" spans="1:19" ht="15" customHeight="1" x14ac:dyDescent="0.25">
      <c r="A93" s="138"/>
      <c r="B93" s="339"/>
      <c r="C93" s="340"/>
      <c r="D93" s="341">
        <f t="shared" si="61"/>
        <v>0</v>
      </c>
      <c r="E93" s="1279"/>
      <c r="F93" s="1242"/>
      <c r="G93" s="1280"/>
      <c r="H93" s="342"/>
      <c r="I93" s="342"/>
      <c r="J93" s="367"/>
      <c r="K93" s="367"/>
      <c r="L93" s="367"/>
      <c r="M93" s="367"/>
      <c r="N93" s="367"/>
      <c r="O93" s="367"/>
      <c r="P93" s="368"/>
      <c r="Q93" s="366"/>
      <c r="R93" s="43"/>
      <c r="S93" s="44"/>
    </row>
    <row r="94" spans="1:19" ht="15" customHeight="1" x14ac:dyDescent="0.25">
      <c r="A94" s="138"/>
      <c r="B94" s="339"/>
      <c r="C94" s="340"/>
      <c r="D94" s="341">
        <f t="shared" si="61"/>
        <v>0</v>
      </c>
      <c r="E94" s="1279"/>
      <c r="F94" s="1242"/>
      <c r="G94" s="1280"/>
      <c r="H94" s="342"/>
      <c r="I94" s="342"/>
      <c r="J94" s="367"/>
      <c r="K94" s="367"/>
      <c r="L94" s="367"/>
      <c r="M94" s="367"/>
      <c r="N94" s="367"/>
      <c r="O94" s="367"/>
      <c r="P94" s="368"/>
      <c r="Q94" s="366"/>
      <c r="R94" s="43"/>
      <c r="S94" s="44"/>
    </row>
    <row r="95" spans="1:19" ht="15" customHeight="1" x14ac:dyDescent="0.25">
      <c r="A95" s="138"/>
      <c r="B95" s="339"/>
      <c r="C95" s="340"/>
      <c r="D95" s="341">
        <f t="shared" si="61"/>
        <v>0</v>
      </c>
      <c r="E95" s="1279"/>
      <c r="F95" s="1242"/>
      <c r="G95" s="1280"/>
      <c r="H95" s="342"/>
      <c r="I95" s="342"/>
      <c r="J95" s="367"/>
      <c r="K95" s="367"/>
      <c r="L95" s="367"/>
      <c r="M95" s="367"/>
      <c r="N95" s="367"/>
      <c r="O95" s="367"/>
      <c r="P95" s="368"/>
      <c r="Q95" s="366"/>
      <c r="R95" s="43"/>
      <c r="S95" s="44"/>
    </row>
    <row r="96" spans="1:19" ht="15" customHeight="1" thickBot="1" x14ac:dyDescent="0.3">
      <c r="A96" s="138"/>
      <c r="B96" s="343"/>
      <c r="C96" s="340"/>
      <c r="D96" s="341">
        <f t="shared" si="61"/>
        <v>0</v>
      </c>
      <c r="E96" s="1271"/>
      <c r="F96" s="1245"/>
      <c r="G96" s="1272"/>
      <c r="H96" s="346"/>
      <c r="I96" s="346"/>
      <c r="J96" s="369"/>
      <c r="K96" s="369"/>
      <c r="L96" s="369"/>
      <c r="M96" s="369"/>
      <c r="N96" s="369"/>
      <c r="O96" s="369"/>
      <c r="P96" s="370"/>
      <c r="Q96" s="366"/>
      <c r="R96" s="43"/>
      <c r="S96" s="44"/>
    </row>
    <row r="97" spans="1:19" ht="23.45" customHeight="1" thickBot="1" x14ac:dyDescent="0.3">
      <c r="A97" s="138"/>
      <c r="B97" s="371" t="s">
        <v>236</v>
      </c>
      <c r="C97" s="372">
        <f>SUM(C91:C96)</f>
        <v>0</v>
      </c>
      <c r="D97" s="372">
        <f>SUM(D91:D96)</f>
        <v>0</v>
      </c>
      <c r="E97" s="347"/>
      <c r="F97" s="1304" t="s">
        <v>446</v>
      </c>
      <c r="G97" s="1305"/>
      <c r="H97" s="362">
        <f>SUM(H91:H96)</f>
        <v>0</v>
      </c>
      <c r="I97" s="352" t="str">
        <f>Feuil1!D6</f>
        <v>UM</v>
      </c>
      <c r="J97" s="277"/>
      <c r="K97" s="277"/>
      <c r="L97" s="277"/>
      <c r="M97" s="277"/>
      <c r="N97" s="277"/>
      <c r="O97" s="277"/>
      <c r="P97" s="277"/>
      <c r="Q97" s="277"/>
      <c r="R97" s="43"/>
      <c r="S97" s="44"/>
    </row>
    <row r="98" spans="1:19" ht="9" customHeight="1" x14ac:dyDescent="0.25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43"/>
      <c r="S98" s="44"/>
    </row>
    <row r="99" spans="1:19" ht="9" customHeight="1" x14ac:dyDescent="0.25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43"/>
      <c r="S99" s="44"/>
    </row>
    <row r="100" spans="1:19" ht="9" customHeight="1" thickBot="1" x14ac:dyDescent="0.3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43"/>
      <c r="S100" s="44"/>
    </row>
    <row r="101" spans="1:19" ht="18.600000000000001" customHeight="1" thickBot="1" x14ac:dyDescent="0.3">
      <c r="A101" s="138"/>
      <c r="B101" s="1301" t="s">
        <v>582</v>
      </c>
      <c r="C101" s="1302"/>
      <c r="D101" s="1302"/>
      <c r="E101" s="1302"/>
      <c r="F101" s="1302"/>
      <c r="G101" s="1302"/>
      <c r="H101" s="1302"/>
      <c r="I101" s="1302"/>
      <c r="J101" s="1302"/>
      <c r="K101" s="1302"/>
      <c r="L101" s="1302"/>
      <c r="M101" s="1302"/>
      <c r="N101" s="1303"/>
      <c r="O101" s="138"/>
      <c r="P101" s="138"/>
      <c r="Q101" s="138"/>
      <c r="R101" s="43"/>
      <c r="S101" s="44"/>
    </row>
    <row r="102" spans="1:19" ht="9" customHeight="1" thickBot="1" x14ac:dyDescent="0.3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43"/>
      <c r="S102" s="44"/>
    </row>
    <row r="103" spans="1:19" x14ac:dyDescent="0.25">
      <c r="A103" s="138"/>
      <c r="B103" s="373" t="s">
        <v>57</v>
      </c>
      <c r="C103" s="374" t="s">
        <v>58</v>
      </c>
      <c r="D103" s="375"/>
      <c r="E103" s="376" t="s">
        <v>30</v>
      </c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8"/>
      <c r="Q103" s="379"/>
      <c r="R103" s="44"/>
    </row>
    <row r="104" spans="1:19" x14ac:dyDescent="0.25">
      <c r="A104" s="138"/>
      <c r="B104" s="29" t="s">
        <v>60</v>
      </c>
      <c r="C104" s="298"/>
      <c r="D104" s="380"/>
      <c r="E104" s="1306"/>
      <c r="F104" s="1307"/>
      <c r="G104" s="1307"/>
      <c r="H104" s="1307"/>
      <c r="I104" s="1307"/>
      <c r="J104" s="1307"/>
      <c r="K104" s="1307"/>
      <c r="L104" s="1307"/>
      <c r="M104" s="1307"/>
      <c r="N104" s="1307"/>
      <c r="O104" s="1307"/>
      <c r="P104" s="1308"/>
      <c r="Q104" s="379"/>
      <c r="R104" s="44"/>
    </row>
    <row r="105" spans="1:19" x14ac:dyDescent="0.25">
      <c r="A105" s="138"/>
      <c r="B105" s="381"/>
      <c r="C105" s="382">
        <f>F67</f>
        <v>0</v>
      </c>
      <c r="D105" s="383" t="str">
        <f>Feuil1!$D$6</f>
        <v>UM</v>
      </c>
      <c r="E105" s="1312"/>
      <c r="F105" s="1313"/>
      <c r="G105" s="1313"/>
      <c r="H105" s="1313"/>
      <c r="I105" s="1313"/>
      <c r="J105" s="1313"/>
      <c r="K105" s="1313"/>
      <c r="L105" s="1313"/>
      <c r="M105" s="1313"/>
      <c r="N105" s="1313"/>
      <c r="O105" s="1313"/>
      <c r="P105" s="1314"/>
      <c r="Q105" s="379"/>
      <c r="R105" s="44"/>
    </row>
    <row r="106" spans="1:19" x14ac:dyDescent="0.25">
      <c r="A106" s="138"/>
      <c r="B106" s="28" t="s">
        <v>242</v>
      </c>
      <c r="C106" s="298"/>
      <c r="D106" s="380"/>
      <c r="E106" s="1306"/>
      <c r="F106" s="1307"/>
      <c r="G106" s="1307"/>
      <c r="H106" s="1307"/>
      <c r="I106" s="1307"/>
      <c r="J106" s="1307"/>
      <c r="K106" s="1307"/>
      <c r="L106" s="1307"/>
      <c r="M106" s="1307"/>
      <c r="N106" s="1307"/>
      <c r="O106" s="1307"/>
      <c r="P106" s="1308"/>
      <c r="Q106" s="379"/>
      <c r="R106" s="44"/>
    </row>
    <row r="107" spans="1:19" x14ac:dyDescent="0.25">
      <c r="A107" s="138"/>
      <c r="B107" s="381" t="s">
        <v>5</v>
      </c>
      <c r="C107" s="382">
        <f>Feuil2!I42</f>
        <v>0</v>
      </c>
      <c r="D107" s="383" t="str">
        <f>Feuil1!$D$6</f>
        <v>UM</v>
      </c>
      <c r="E107" s="1312"/>
      <c r="F107" s="1313"/>
      <c r="G107" s="1313"/>
      <c r="H107" s="1313"/>
      <c r="I107" s="1313"/>
      <c r="J107" s="1313"/>
      <c r="K107" s="1313"/>
      <c r="L107" s="1313"/>
      <c r="M107" s="1313"/>
      <c r="N107" s="1313"/>
      <c r="O107" s="1313"/>
      <c r="P107" s="1314"/>
      <c r="Q107" s="379"/>
      <c r="R107" s="44"/>
    </row>
    <row r="108" spans="1:19" x14ac:dyDescent="0.25">
      <c r="A108" s="138"/>
      <c r="B108" s="29" t="s">
        <v>243</v>
      </c>
      <c r="C108" s="298"/>
      <c r="D108" s="380"/>
      <c r="E108" s="1306"/>
      <c r="F108" s="1307"/>
      <c r="G108" s="1307"/>
      <c r="H108" s="1307"/>
      <c r="I108" s="1307"/>
      <c r="J108" s="1307"/>
      <c r="K108" s="1307"/>
      <c r="L108" s="1307"/>
      <c r="M108" s="1307"/>
      <c r="N108" s="1307"/>
      <c r="O108" s="1307"/>
      <c r="P108" s="1308"/>
      <c r="Q108" s="379"/>
      <c r="R108" s="44"/>
    </row>
    <row r="109" spans="1:19" x14ac:dyDescent="0.25">
      <c r="A109" s="138"/>
      <c r="B109" s="381" t="s">
        <v>4</v>
      </c>
      <c r="C109" s="382">
        <f>Feuil2!I44</f>
        <v>0</v>
      </c>
      <c r="D109" s="383" t="str">
        <f>Feuil1!$D$6</f>
        <v>UM</v>
      </c>
      <c r="E109" s="1312"/>
      <c r="F109" s="1313"/>
      <c r="G109" s="1313"/>
      <c r="H109" s="1313"/>
      <c r="I109" s="1313"/>
      <c r="J109" s="1313"/>
      <c r="K109" s="1313"/>
      <c r="L109" s="1313"/>
      <c r="M109" s="1313"/>
      <c r="N109" s="1313"/>
      <c r="O109" s="1313"/>
      <c r="P109" s="1314"/>
      <c r="Q109" s="379"/>
      <c r="R109" s="44"/>
    </row>
    <row r="110" spans="1:19" x14ac:dyDescent="0.25">
      <c r="A110" s="138"/>
      <c r="B110" s="29" t="s">
        <v>61</v>
      </c>
      <c r="C110" s="298"/>
      <c r="D110" s="380"/>
      <c r="E110" s="1306"/>
      <c r="F110" s="1307"/>
      <c r="G110" s="1307"/>
      <c r="H110" s="1307"/>
      <c r="I110" s="1307"/>
      <c r="J110" s="1307"/>
      <c r="K110" s="1307"/>
      <c r="L110" s="1307"/>
      <c r="M110" s="1307"/>
      <c r="N110" s="1307"/>
      <c r="O110" s="1307"/>
      <c r="P110" s="1308"/>
      <c r="Q110" s="379"/>
      <c r="R110" s="44"/>
    </row>
    <row r="111" spans="1:19" x14ac:dyDescent="0.25">
      <c r="A111" s="138"/>
      <c r="B111" s="381" t="s">
        <v>249</v>
      </c>
      <c r="C111" s="382">
        <f>I45</f>
        <v>0</v>
      </c>
      <c r="D111" s="383" t="str">
        <f>Feuil1!$D$6</f>
        <v>UM</v>
      </c>
      <c r="E111" s="1312"/>
      <c r="F111" s="1313"/>
      <c r="G111" s="1313"/>
      <c r="H111" s="1313"/>
      <c r="I111" s="1313"/>
      <c r="J111" s="1313"/>
      <c r="K111" s="1313"/>
      <c r="L111" s="1313"/>
      <c r="M111" s="1313"/>
      <c r="N111" s="1313"/>
      <c r="O111" s="1313"/>
      <c r="P111" s="1314"/>
      <c r="Q111" s="379"/>
      <c r="R111" s="44"/>
    </row>
    <row r="112" spans="1:19" x14ac:dyDescent="0.25">
      <c r="A112" s="138"/>
      <c r="B112" s="29" t="s">
        <v>62</v>
      </c>
      <c r="C112" s="298"/>
      <c r="D112" s="380"/>
      <c r="E112" s="1306"/>
      <c r="F112" s="1307"/>
      <c r="G112" s="1307"/>
      <c r="H112" s="1307"/>
      <c r="I112" s="1307"/>
      <c r="J112" s="1307"/>
      <c r="K112" s="1307"/>
      <c r="L112" s="1307"/>
      <c r="M112" s="1307"/>
      <c r="N112" s="1307"/>
      <c r="O112" s="1307"/>
      <c r="P112" s="1308"/>
      <c r="Q112" s="379"/>
      <c r="R112" s="44"/>
    </row>
    <row r="113" spans="1:18" x14ac:dyDescent="0.25">
      <c r="A113" s="138"/>
      <c r="B113" s="381" t="s">
        <v>248</v>
      </c>
      <c r="C113" s="382">
        <f>Feuil2!I46</f>
        <v>0</v>
      </c>
      <c r="D113" s="383" t="str">
        <f>Feuil1!$D$6</f>
        <v>UM</v>
      </c>
      <c r="E113" s="1312"/>
      <c r="F113" s="1313"/>
      <c r="G113" s="1313"/>
      <c r="H113" s="1313"/>
      <c r="I113" s="1313"/>
      <c r="J113" s="1313"/>
      <c r="K113" s="1313"/>
      <c r="L113" s="1313"/>
      <c r="M113" s="1313"/>
      <c r="N113" s="1313"/>
      <c r="O113" s="1313"/>
      <c r="P113" s="1314"/>
      <c r="Q113" s="379"/>
      <c r="R113" s="44"/>
    </row>
    <row r="114" spans="1:18" x14ac:dyDescent="0.25">
      <c r="A114" s="138"/>
      <c r="B114" s="7" t="s">
        <v>398</v>
      </c>
      <c r="C114" s="298"/>
      <c r="D114" s="380"/>
      <c r="E114" s="1306"/>
      <c r="F114" s="1307"/>
      <c r="G114" s="1307"/>
      <c r="H114" s="1307"/>
      <c r="I114" s="1307"/>
      <c r="J114" s="1307"/>
      <c r="K114" s="1307"/>
      <c r="L114" s="1307"/>
      <c r="M114" s="1307"/>
      <c r="N114" s="1307"/>
      <c r="O114" s="1307"/>
      <c r="P114" s="1308"/>
      <c r="Q114" s="379"/>
      <c r="R114" s="44"/>
    </row>
    <row r="115" spans="1:18" ht="15.75" thickBot="1" x14ac:dyDescent="0.3">
      <c r="A115" s="138"/>
      <c r="B115" s="7" t="s">
        <v>430</v>
      </c>
      <c r="C115" s="298">
        <f>Feuil9!F85</f>
        <v>0</v>
      </c>
      <c r="D115" s="380" t="str">
        <f>Feuil1!$D$6</f>
        <v>UM</v>
      </c>
      <c r="E115" s="1309"/>
      <c r="F115" s="1310"/>
      <c r="G115" s="1310"/>
      <c r="H115" s="1310"/>
      <c r="I115" s="1310"/>
      <c r="J115" s="1310"/>
      <c r="K115" s="1310"/>
      <c r="L115" s="1310"/>
      <c r="M115" s="1310"/>
      <c r="N115" s="1310"/>
      <c r="O115" s="1310"/>
      <c r="P115" s="1311"/>
      <c r="Q115" s="379"/>
      <c r="R115" s="44"/>
    </row>
    <row r="116" spans="1:18" x14ac:dyDescent="0.25">
      <c r="A116" s="138"/>
      <c r="B116" s="1294" t="s">
        <v>580</v>
      </c>
      <c r="C116" s="1196"/>
      <c r="D116" s="1197"/>
      <c r="E116" s="1296"/>
      <c r="F116" s="1297"/>
      <c r="G116" s="1297"/>
      <c r="H116" s="1297"/>
      <c r="I116" s="1297"/>
      <c r="J116" s="1297"/>
      <c r="K116" s="1297"/>
      <c r="L116" s="1297"/>
      <c r="M116" s="1297"/>
      <c r="N116" s="1297"/>
      <c r="O116" s="1297"/>
      <c r="P116" s="1298"/>
      <c r="Q116" s="379"/>
      <c r="R116" s="44"/>
    </row>
    <row r="117" spans="1:18" ht="15.75" thickBot="1" x14ac:dyDescent="0.3">
      <c r="A117" s="138"/>
      <c r="B117" s="1295"/>
      <c r="C117" s="1198">
        <f>C105+C107+C109+C111+C113+C115</f>
        <v>0</v>
      </c>
      <c r="D117" s="380" t="str">
        <f>Feuil1!$D$6</f>
        <v>UM</v>
      </c>
      <c r="E117" s="1299"/>
      <c r="F117" s="1287"/>
      <c r="G117" s="1287"/>
      <c r="H117" s="1287"/>
      <c r="I117" s="1287"/>
      <c r="J117" s="1287"/>
      <c r="K117" s="1287"/>
      <c r="L117" s="1287"/>
      <c r="M117" s="1287"/>
      <c r="N117" s="1287"/>
      <c r="O117" s="1287"/>
      <c r="P117" s="1300"/>
      <c r="Q117" s="379"/>
      <c r="R117" s="44"/>
    </row>
    <row r="118" spans="1:18" x14ac:dyDescent="0.25">
      <c r="A118" s="138"/>
      <c r="B118" s="1294" t="s">
        <v>581</v>
      </c>
      <c r="C118" s="384"/>
      <c r="D118" s="385"/>
      <c r="E118" s="1296"/>
      <c r="F118" s="1297"/>
      <c r="G118" s="1297"/>
      <c r="H118" s="1297"/>
      <c r="I118" s="1297"/>
      <c r="J118" s="1297"/>
      <c r="K118" s="1297"/>
      <c r="L118" s="1297"/>
      <c r="M118" s="1297"/>
      <c r="N118" s="1297"/>
      <c r="O118" s="1297"/>
      <c r="P118" s="1298"/>
      <c r="Q118" s="379"/>
      <c r="R118" s="44"/>
    </row>
    <row r="119" spans="1:18" ht="15.75" thickBot="1" x14ac:dyDescent="0.3">
      <c r="A119" s="138"/>
      <c r="B119" s="1295"/>
      <c r="C119" s="386">
        <f>C105+C107+C109+C111+C113+C115</f>
        <v>0</v>
      </c>
      <c r="D119" s="387" t="str">
        <f>Feuil1!$D$6</f>
        <v>UM</v>
      </c>
      <c r="E119" s="1299"/>
      <c r="F119" s="1287"/>
      <c r="G119" s="1287"/>
      <c r="H119" s="1287"/>
      <c r="I119" s="1287"/>
      <c r="J119" s="1287"/>
      <c r="K119" s="1287"/>
      <c r="L119" s="1287"/>
      <c r="M119" s="1287"/>
      <c r="N119" s="1287"/>
      <c r="O119" s="1287"/>
      <c r="P119" s="1300"/>
      <c r="Q119" s="379"/>
      <c r="R119" s="44"/>
    </row>
    <row r="120" spans="1:18" x14ac:dyDescent="0.25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43"/>
    </row>
    <row r="121" spans="1:18" x14ac:dyDescent="0.25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43"/>
    </row>
    <row r="122" spans="1:18" x14ac:dyDescent="0.25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43"/>
    </row>
    <row r="123" spans="1:18" x14ac:dyDescent="0.25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43"/>
    </row>
    <row r="124" spans="1:18" x14ac:dyDescent="0.25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43"/>
    </row>
    <row r="125" spans="1:18" x14ac:dyDescent="0.25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43"/>
    </row>
    <row r="126" spans="1:18" x14ac:dyDescent="0.25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43"/>
    </row>
    <row r="127" spans="1:18" x14ac:dyDescent="0.25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43"/>
    </row>
    <row r="128" spans="1:18" x14ac:dyDescent="0.25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43"/>
    </row>
    <row r="129" spans="1:11" x14ac:dyDescent="0.25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43"/>
    </row>
    <row r="130" spans="1:11" x14ac:dyDescent="0.25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43"/>
    </row>
    <row r="131" spans="1:11" x14ac:dyDescent="0.25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43"/>
    </row>
    <row r="132" spans="1:11" x14ac:dyDescent="0.25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43"/>
    </row>
    <row r="133" spans="1:11" x14ac:dyDescent="0.25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43"/>
    </row>
  </sheetData>
  <customSheetViews>
    <customSheetView guid="{25EBB9CF-0E12-4ABB-BD45-FC2EE0F8C2F6}" topLeftCell="A55">
      <selection activeCell="K9" sqref="K9"/>
      <pageMargins left="0.7" right="0.7" top="0.75" bottom="0.75" header="0.3" footer="0.3"/>
      <pageSetup paperSize="9" orientation="portrait" r:id="rId1"/>
    </customSheetView>
    <customSheetView guid="{86269E4C-36EB-46E4-81EA-9312AEB5FEB4}" topLeftCell="A71">
      <selection activeCell="G70" sqref="G70"/>
      <pageMargins left="0.7" right="0.7" top="0.75" bottom="0.75" header="0.3" footer="0.3"/>
      <pageSetup paperSize="9" orientation="portrait" r:id="rId2"/>
    </customSheetView>
  </customSheetViews>
  <mergeCells count="89">
    <mergeCell ref="B116:B117"/>
    <mergeCell ref="E116:P117"/>
    <mergeCell ref="B118:B119"/>
    <mergeCell ref="B101:N101"/>
    <mergeCell ref="F97:G97"/>
    <mergeCell ref="E114:P115"/>
    <mergeCell ref="E118:P119"/>
    <mergeCell ref="E108:P109"/>
    <mergeCell ref="E110:P111"/>
    <mergeCell ref="E112:P113"/>
    <mergeCell ref="E104:P105"/>
    <mergeCell ref="E106:P107"/>
    <mergeCell ref="N10:O10"/>
    <mergeCell ref="N11:O11"/>
    <mergeCell ref="N12:O12"/>
    <mergeCell ref="N41:O41"/>
    <mergeCell ref="N43:O43"/>
    <mergeCell ref="N16:O16"/>
    <mergeCell ref="N17:O17"/>
    <mergeCell ref="N18:O18"/>
    <mergeCell ref="N19:O19"/>
    <mergeCell ref="N20:O20"/>
    <mergeCell ref="N34:O34"/>
    <mergeCell ref="N35:O35"/>
    <mergeCell ref="N38:O38"/>
    <mergeCell ref="N39:O39"/>
    <mergeCell ref="B84:P86"/>
    <mergeCell ref="E71:G71"/>
    <mergeCell ref="E78:G78"/>
    <mergeCell ref="I90:P90"/>
    <mergeCell ref="E90:G90"/>
    <mergeCell ref="E77:G77"/>
    <mergeCell ref="E72:G72"/>
    <mergeCell ref="E73:G73"/>
    <mergeCell ref="E74:G74"/>
    <mergeCell ref="I71:P71"/>
    <mergeCell ref="E79:G79"/>
    <mergeCell ref="F80:G80"/>
    <mergeCell ref="I72:P72"/>
    <mergeCell ref="I73:P73"/>
    <mergeCell ref="I74:P74"/>
    <mergeCell ref="I75:P75"/>
    <mergeCell ref="G58:P58"/>
    <mergeCell ref="E96:G96"/>
    <mergeCell ref="E70:G70"/>
    <mergeCell ref="I70:P70"/>
    <mergeCell ref="E89:G89"/>
    <mergeCell ref="I89:P89"/>
    <mergeCell ref="E91:G91"/>
    <mergeCell ref="E92:G92"/>
    <mergeCell ref="E93:G93"/>
    <mergeCell ref="E94:G94"/>
    <mergeCell ref="E95:G95"/>
    <mergeCell ref="E75:G75"/>
    <mergeCell ref="E76:G76"/>
    <mergeCell ref="G59:P59"/>
    <mergeCell ref="G60:P60"/>
    <mergeCell ref="G61:P61"/>
    <mergeCell ref="B2:P2"/>
    <mergeCell ref="C7:F7"/>
    <mergeCell ref="C15:F15"/>
    <mergeCell ref="C25:F25"/>
    <mergeCell ref="C31:F31"/>
    <mergeCell ref="N5:O5"/>
    <mergeCell ref="N24:O24"/>
    <mergeCell ref="N26:O26"/>
    <mergeCell ref="N27:O27"/>
    <mergeCell ref="N28:O28"/>
    <mergeCell ref="N29:O29"/>
    <mergeCell ref="N21:O21"/>
    <mergeCell ref="N6:O6"/>
    <mergeCell ref="N13:O13"/>
    <mergeCell ref="N8:O8"/>
    <mergeCell ref="N9:O9"/>
    <mergeCell ref="C37:F37"/>
    <mergeCell ref="N23:O23"/>
    <mergeCell ref="G57:P57"/>
    <mergeCell ref="N32:O32"/>
    <mergeCell ref="N33:O33"/>
    <mergeCell ref="N40:O40"/>
    <mergeCell ref="I76:P76"/>
    <mergeCell ref="I77:P77"/>
    <mergeCell ref="I78:P78"/>
    <mergeCell ref="I79:P79"/>
    <mergeCell ref="G62:P62"/>
    <mergeCell ref="G63:P63"/>
    <mergeCell ref="G64:P64"/>
    <mergeCell ref="G65:P65"/>
    <mergeCell ref="G66:P66"/>
  </mergeCells>
  <pageMargins left="0.25" right="0.25" top="0.75" bottom="0.75" header="0.3" footer="0.3"/>
  <pageSetup paperSize="9" orientation="landscape" r:id="rId3"/>
  <rowBreaks count="4" manualBreakCount="4">
    <brk id="22" max="16383" man="1"/>
    <brk id="47" max="16383" man="1"/>
    <brk id="68" max="16383" man="1"/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66"/>
  <sheetViews>
    <sheetView showGridLines="0" topLeftCell="A7" workbookViewId="0">
      <selection activeCell="B22" sqref="B22:C22"/>
    </sheetView>
  </sheetViews>
  <sheetFormatPr baseColWidth="10" defaultRowHeight="15" x14ac:dyDescent="0.25"/>
  <cols>
    <col min="1" max="1" width="0.85546875" customWidth="1"/>
    <col min="2" max="2" width="10.85546875"/>
    <col min="3" max="3" width="7.5703125" customWidth="1"/>
    <col min="4" max="4" width="7" customWidth="1"/>
    <col min="5" max="5" width="10.42578125" style="1" customWidth="1"/>
    <col min="6" max="6" width="8.5703125" customWidth="1"/>
    <col min="7" max="7" width="7.42578125" customWidth="1"/>
    <col min="8" max="8" width="9.5703125" style="1" customWidth="1"/>
    <col min="9" max="9" width="8.5703125" customWidth="1"/>
    <col min="10" max="10" width="7.85546875" customWidth="1"/>
    <col min="11" max="12" width="10.5703125" style="1" customWidth="1"/>
    <col min="13" max="13" width="1" customWidth="1"/>
    <col min="14" max="15" width="0.85546875" customWidth="1"/>
    <col min="16" max="16" width="10.85546875"/>
    <col min="17" max="17" width="7.5703125" customWidth="1"/>
    <col min="18" max="18" width="7" customWidth="1"/>
    <col min="19" max="19" width="10.42578125" style="1" customWidth="1"/>
    <col min="20" max="20" width="8.5703125" customWidth="1"/>
    <col min="21" max="21" width="7.42578125" customWidth="1"/>
    <col min="22" max="22" width="9.5703125" style="1" customWidth="1"/>
    <col min="23" max="23" width="8.5703125" customWidth="1"/>
    <col min="24" max="24" width="7.85546875" customWidth="1"/>
    <col min="25" max="26" width="10.5703125" style="1" customWidth="1"/>
    <col min="27" max="27" width="1" customWidth="1"/>
    <col min="28" max="29" width="0.85546875" customWidth="1"/>
    <col min="30" max="30" width="10.85546875"/>
    <col min="31" max="31" width="7.5703125" customWidth="1"/>
    <col min="32" max="32" width="7" customWidth="1"/>
    <col min="33" max="33" width="10.42578125" style="1" customWidth="1"/>
    <col min="34" max="34" width="8.5703125" customWidth="1"/>
    <col min="35" max="35" width="7.42578125" customWidth="1"/>
    <col min="36" max="36" width="9.5703125" style="1" customWidth="1"/>
    <col min="37" max="37" width="8.5703125" customWidth="1"/>
    <col min="38" max="38" width="7.85546875" customWidth="1"/>
    <col min="39" max="40" width="10.5703125" style="1" customWidth="1"/>
    <col min="41" max="41" width="1" customWidth="1"/>
    <col min="42" max="43" width="0.85546875" customWidth="1"/>
    <col min="44" max="44" width="10.85546875"/>
    <col min="45" max="45" width="7.5703125" customWidth="1"/>
    <col min="46" max="46" width="7" customWidth="1"/>
    <col min="47" max="47" width="10.42578125" style="1" customWidth="1"/>
    <col min="48" max="48" width="8.5703125" customWidth="1"/>
    <col min="49" max="49" width="7.42578125" customWidth="1"/>
    <col min="50" max="50" width="9.5703125" style="1" customWidth="1"/>
    <col min="51" max="51" width="8.5703125" customWidth="1"/>
    <col min="52" max="52" width="7.85546875" customWidth="1"/>
    <col min="53" max="54" width="10.5703125" style="1" customWidth="1"/>
    <col min="55" max="55" width="1" customWidth="1"/>
    <col min="56" max="57" width="0.85546875" customWidth="1"/>
    <col min="58" max="58" width="10.85546875"/>
    <col min="59" max="59" width="7.5703125" customWidth="1"/>
    <col min="60" max="60" width="7" customWidth="1"/>
    <col min="61" max="61" width="10.42578125" style="1" customWidth="1"/>
    <col min="62" max="62" width="8.5703125" customWidth="1"/>
    <col min="63" max="63" width="7.42578125" customWidth="1"/>
    <col min="64" max="64" width="9.5703125" style="1" customWidth="1"/>
    <col min="65" max="65" width="8.5703125" customWidth="1"/>
    <col min="66" max="66" width="7.85546875" customWidth="1"/>
    <col min="67" max="68" width="10.5703125" style="1" customWidth="1"/>
    <col min="69" max="69" width="1" customWidth="1"/>
    <col min="70" max="70" width="0.85546875" customWidth="1"/>
    <col min="71" max="256" width="10.85546875"/>
    <col min="257" max="257" width="0.85546875" customWidth="1"/>
    <col min="258" max="258" width="10.85546875"/>
    <col min="259" max="259" width="7.5703125" customWidth="1"/>
    <col min="260" max="260" width="7" customWidth="1"/>
    <col min="261" max="261" width="10.42578125" customWidth="1"/>
    <col min="262" max="262" width="8.5703125" customWidth="1"/>
    <col min="263" max="263" width="7.42578125" customWidth="1"/>
    <col min="264" max="264" width="9.5703125" customWidth="1"/>
    <col min="265" max="265" width="8.5703125" customWidth="1"/>
    <col min="266" max="266" width="7.85546875" customWidth="1"/>
    <col min="267" max="268" width="10.5703125" customWidth="1"/>
    <col min="269" max="269" width="1" customWidth="1"/>
    <col min="270" max="271" width="0.85546875" customWidth="1"/>
    <col min="272" max="272" width="10.85546875"/>
    <col min="273" max="273" width="7.5703125" customWidth="1"/>
    <col min="274" max="274" width="7" customWidth="1"/>
    <col min="275" max="275" width="10.42578125" customWidth="1"/>
    <col min="276" max="276" width="8.5703125" customWidth="1"/>
    <col min="277" max="277" width="7.42578125" customWidth="1"/>
    <col min="278" max="278" width="9.5703125" customWidth="1"/>
    <col min="279" max="279" width="8.5703125" customWidth="1"/>
    <col min="280" max="280" width="7.85546875" customWidth="1"/>
    <col min="281" max="282" width="10.5703125" customWidth="1"/>
    <col min="283" max="283" width="1" customWidth="1"/>
    <col min="284" max="285" width="0.85546875" customWidth="1"/>
    <col min="286" max="286" width="10.85546875"/>
    <col min="287" max="287" width="7.5703125" customWidth="1"/>
    <col min="288" max="288" width="7" customWidth="1"/>
    <col min="289" max="289" width="10.42578125" customWidth="1"/>
    <col min="290" max="290" width="8.5703125" customWidth="1"/>
    <col min="291" max="291" width="7.42578125" customWidth="1"/>
    <col min="292" max="292" width="9.5703125" customWidth="1"/>
    <col min="293" max="293" width="8.5703125" customWidth="1"/>
    <col min="294" max="294" width="7.85546875" customWidth="1"/>
    <col min="295" max="296" width="10.5703125" customWidth="1"/>
    <col min="297" max="297" width="1" customWidth="1"/>
    <col min="298" max="299" width="0.85546875" customWidth="1"/>
    <col min="300" max="300" width="10.85546875"/>
    <col min="301" max="301" width="7.5703125" customWidth="1"/>
    <col min="302" max="302" width="7" customWidth="1"/>
    <col min="303" max="303" width="10.42578125" customWidth="1"/>
    <col min="304" max="304" width="8.5703125" customWidth="1"/>
    <col min="305" max="305" width="7.42578125" customWidth="1"/>
    <col min="306" max="306" width="9.5703125" customWidth="1"/>
    <col min="307" max="307" width="8.5703125" customWidth="1"/>
    <col min="308" max="308" width="7.85546875" customWidth="1"/>
    <col min="309" max="310" width="10.5703125" customWidth="1"/>
    <col min="311" max="311" width="1" customWidth="1"/>
    <col min="312" max="313" width="0.85546875" customWidth="1"/>
    <col min="314" max="314" width="10.85546875"/>
    <col min="315" max="315" width="7.5703125" customWidth="1"/>
    <col min="316" max="316" width="7" customWidth="1"/>
    <col min="317" max="317" width="10.42578125" customWidth="1"/>
    <col min="318" max="318" width="8.5703125" customWidth="1"/>
    <col min="319" max="319" width="7.42578125" customWidth="1"/>
    <col min="320" max="320" width="9.5703125" customWidth="1"/>
    <col min="321" max="321" width="8.5703125" customWidth="1"/>
    <col min="322" max="322" width="7.85546875" customWidth="1"/>
    <col min="323" max="324" width="10.5703125" customWidth="1"/>
    <col min="325" max="325" width="1" customWidth="1"/>
    <col min="326" max="326" width="0.85546875" customWidth="1"/>
    <col min="327" max="512" width="10.85546875"/>
    <col min="513" max="513" width="0.85546875" customWidth="1"/>
    <col min="514" max="514" width="10.85546875"/>
    <col min="515" max="515" width="7.5703125" customWidth="1"/>
    <col min="516" max="516" width="7" customWidth="1"/>
    <col min="517" max="517" width="10.42578125" customWidth="1"/>
    <col min="518" max="518" width="8.5703125" customWidth="1"/>
    <col min="519" max="519" width="7.42578125" customWidth="1"/>
    <col min="520" max="520" width="9.5703125" customWidth="1"/>
    <col min="521" max="521" width="8.5703125" customWidth="1"/>
    <col min="522" max="522" width="7.85546875" customWidth="1"/>
    <col min="523" max="524" width="10.5703125" customWidth="1"/>
    <col min="525" max="525" width="1" customWidth="1"/>
    <col min="526" max="527" width="0.85546875" customWidth="1"/>
    <col min="528" max="528" width="10.85546875"/>
    <col min="529" max="529" width="7.5703125" customWidth="1"/>
    <col min="530" max="530" width="7" customWidth="1"/>
    <col min="531" max="531" width="10.42578125" customWidth="1"/>
    <col min="532" max="532" width="8.5703125" customWidth="1"/>
    <col min="533" max="533" width="7.42578125" customWidth="1"/>
    <col min="534" max="534" width="9.5703125" customWidth="1"/>
    <col min="535" max="535" width="8.5703125" customWidth="1"/>
    <col min="536" max="536" width="7.85546875" customWidth="1"/>
    <col min="537" max="538" width="10.5703125" customWidth="1"/>
    <col min="539" max="539" width="1" customWidth="1"/>
    <col min="540" max="541" width="0.85546875" customWidth="1"/>
    <col min="542" max="542" width="10.85546875"/>
    <col min="543" max="543" width="7.5703125" customWidth="1"/>
    <col min="544" max="544" width="7" customWidth="1"/>
    <col min="545" max="545" width="10.42578125" customWidth="1"/>
    <col min="546" max="546" width="8.5703125" customWidth="1"/>
    <col min="547" max="547" width="7.42578125" customWidth="1"/>
    <col min="548" max="548" width="9.5703125" customWidth="1"/>
    <col min="549" max="549" width="8.5703125" customWidth="1"/>
    <col min="550" max="550" width="7.85546875" customWidth="1"/>
    <col min="551" max="552" width="10.5703125" customWidth="1"/>
    <col min="553" max="553" width="1" customWidth="1"/>
    <col min="554" max="555" width="0.85546875" customWidth="1"/>
    <col min="556" max="556" width="10.85546875"/>
    <col min="557" max="557" width="7.5703125" customWidth="1"/>
    <col min="558" max="558" width="7" customWidth="1"/>
    <col min="559" max="559" width="10.42578125" customWidth="1"/>
    <col min="560" max="560" width="8.5703125" customWidth="1"/>
    <col min="561" max="561" width="7.42578125" customWidth="1"/>
    <col min="562" max="562" width="9.5703125" customWidth="1"/>
    <col min="563" max="563" width="8.5703125" customWidth="1"/>
    <col min="564" max="564" width="7.85546875" customWidth="1"/>
    <col min="565" max="566" width="10.5703125" customWidth="1"/>
    <col min="567" max="567" width="1" customWidth="1"/>
    <col min="568" max="569" width="0.85546875" customWidth="1"/>
    <col min="570" max="570" width="10.85546875"/>
    <col min="571" max="571" width="7.5703125" customWidth="1"/>
    <col min="572" max="572" width="7" customWidth="1"/>
    <col min="573" max="573" width="10.42578125" customWidth="1"/>
    <col min="574" max="574" width="8.5703125" customWidth="1"/>
    <col min="575" max="575" width="7.42578125" customWidth="1"/>
    <col min="576" max="576" width="9.5703125" customWidth="1"/>
    <col min="577" max="577" width="8.5703125" customWidth="1"/>
    <col min="578" max="578" width="7.85546875" customWidth="1"/>
    <col min="579" max="580" width="10.5703125" customWidth="1"/>
    <col min="581" max="581" width="1" customWidth="1"/>
    <col min="582" max="582" width="0.85546875" customWidth="1"/>
    <col min="583" max="768" width="10.85546875"/>
    <col min="769" max="769" width="0.85546875" customWidth="1"/>
    <col min="770" max="770" width="10.85546875"/>
    <col min="771" max="771" width="7.5703125" customWidth="1"/>
    <col min="772" max="772" width="7" customWidth="1"/>
    <col min="773" max="773" width="10.42578125" customWidth="1"/>
    <col min="774" max="774" width="8.5703125" customWidth="1"/>
    <col min="775" max="775" width="7.42578125" customWidth="1"/>
    <col min="776" max="776" width="9.5703125" customWidth="1"/>
    <col min="777" max="777" width="8.5703125" customWidth="1"/>
    <col min="778" max="778" width="7.85546875" customWidth="1"/>
    <col min="779" max="780" width="10.5703125" customWidth="1"/>
    <col min="781" max="781" width="1" customWidth="1"/>
    <col min="782" max="783" width="0.85546875" customWidth="1"/>
    <col min="784" max="784" width="10.85546875"/>
    <col min="785" max="785" width="7.5703125" customWidth="1"/>
    <col min="786" max="786" width="7" customWidth="1"/>
    <col min="787" max="787" width="10.42578125" customWidth="1"/>
    <col min="788" max="788" width="8.5703125" customWidth="1"/>
    <col min="789" max="789" width="7.42578125" customWidth="1"/>
    <col min="790" max="790" width="9.5703125" customWidth="1"/>
    <col min="791" max="791" width="8.5703125" customWidth="1"/>
    <col min="792" max="792" width="7.85546875" customWidth="1"/>
    <col min="793" max="794" width="10.5703125" customWidth="1"/>
    <col min="795" max="795" width="1" customWidth="1"/>
    <col min="796" max="797" width="0.85546875" customWidth="1"/>
    <col min="798" max="798" width="10.85546875"/>
    <col min="799" max="799" width="7.5703125" customWidth="1"/>
    <col min="800" max="800" width="7" customWidth="1"/>
    <col min="801" max="801" width="10.42578125" customWidth="1"/>
    <col min="802" max="802" width="8.5703125" customWidth="1"/>
    <col min="803" max="803" width="7.42578125" customWidth="1"/>
    <col min="804" max="804" width="9.5703125" customWidth="1"/>
    <col min="805" max="805" width="8.5703125" customWidth="1"/>
    <col min="806" max="806" width="7.85546875" customWidth="1"/>
    <col min="807" max="808" width="10.5703125" customWidth="1"/>
    <col min="809" max="809" width="1" customWidth="1"/>
    <col min="810" max="811" width="0.85546875" customWidth="1"/>
    <col min="812" max="812" width="10.85546875"/>
    <col min="813" max="813" width="7.5703125" customWidth="1"/>
    <col min="814" max="814" width="7" customWidth="1"/>
    <col min="815" max="815" width="10.42578125" customWidth="1"/>
    <col min="816" max="816" width="8.5703125" customWidth="1"/>
    <col min="817" max="817" width="7.42578125" customWidth="1"/>
    <col min="818" max="818" width="9.5703125" customWidth="1"/>
    <col min="819" max="819" width="8.5703125" customWidth="1"/>
    <col min="820" max="820" width="7.85546875" customWidth="1"/>
    <col min="821" max="822" width="10.5703125" customWidth="1"/>
    <col min="823" max="823" width="1" customWidth="1"/>
    <col min="824" max="825" width="0.85546875" customWidth="1"/>
    <col min="826" max="826" width="10.85546875"/>
    <col min="827" max="827" width="7.5703125" customWidth="1"/>
    <col min="828" max="828" width="7" customWidth="1"/>
    <col min="829" max="829" width="10.42578125" customWidth="1"/>
    <col min="830" max="830" width="8.5703125" customWidth="1"/>
    <col min="831" max="831" width="7.42578125" customWidth="1"/>
    <col min="832" max="832" width="9.5703125" customWidth="1"/>
    <col min="833" max="833" width="8.5703125" customWidth="1"/>
    <col min="834" max="834" width="7.85546875" customWidth="1"/>
    <col min="835" max="836" width="10.5703125" customWidth="1"/>
    <col min="837" max="837" width="1" customWidth="1"/>
    <col min="838" max="838" width="0.85546875" customWidth="1"/>
    <col min="839" max="1024" width="10.85546875"/>
    <col min="1025" max="1025" width="0.85546875" customWidth="1"/>
    <col min="1026" max="1026" width="10.85546875"/>
    <col min="1027" max="1027" width="7.5703125" customWidth="1"/>
    <col min="1028" max="1028" width="7" customWidth="1"/>
    <col min="1029" max="1029" width="10.42578125" customWidth="1"/>
    <col min="1030" max="1030" width="8.5703125" customWidth="1"/>
    <col min="1031" max="1031" width="7.42578125" customWidth="1"/>
    <col min="1032" max="1032" width="9.5703125" customWidth="1"/>
    <col min="1033" max="1033" width="8.5703125" customWidth="1"/>
    <col min="1034" max="1034" width="7.85546875" customWidth="1"/>
    <col min="1035" max="1036" width="10.5703125" customWidth="1"/>
    <col min="1037" max="1037" width="1" customWidth="1"/>
    <col min="1038" max="1039" width="0.85546875" customWidth="1"/>
    <col min="1040" max="1040" width="10.85546875"/>
    <col min="1041" max="1041" width="7.5703125" customWidth="1"/>
    <col min="1042" max="1042" width="7" customWidth="1"/>
    <col min="1043" max="1043" width="10.42578125" customWidth="1"/>
    <col min="1044" max="1044" width="8.5703125" customWidth="1"/>
    <col min="1045" max="1045" width="7.42578125" customWidth="1"/>
    <col min="1046" max="1046" width="9.5703125" customWidth="1"/>
    <col min="1047" max="1047" width="8.5703125" customWidth="1"/>
    <col min="1048" max="1048" width="7.85546875" customWidth="1"/>
    <col min="1049" max="1050" width="10.5703125" customWidth="1"/>
    <col min="1051" max="1051" width="1" customWidth="1"/>
    <col min="1052" max="1053" width="0.85546875" customWidth="1"/>
    <col min="1054" max="1054" width="10.85546875"/>
    <col min="1055" max="1055" width="7.5703125" customWidth="1"/>
    <col min="1056" max="1056" width="7" customWidth="1"/>
    <col min="1057" max="1057" width="10.42578125" customWidth="1"/>
    <col min="1058" max="1058" width="8.5703125" customWidth="1"/>
    <col min="1059" max="1059" width="7.42578125" customWidth="1"/>
    <col min="1060" max="1060" width="9.5703125" customWidth="1"/>
    <col min="1061" max="1061" width="8.5703125" customWidth="1"/>
    <col min="1062" max="1062" width="7.85546875" customWidth="1"/>
    <col min="1063" max="1064" width="10.5703125" customWidth="1"/>
    <col min="1065" max="1065" width="1" customWidth="1"/>
    <col min="1066" max="1067" width="0.85546875" customWidth="1"/>
    <col min="1068" max="1068" width="10.85546875"/>
    <col min="1069" max="1069" width="7.5703125" customWidth="1"/>
    <col min="1070" max="1070" width="7" customWidth="1"/>
    <col min="1071" max="1071" width="10.42578125" customWidth="1"/>
    <col min="1072" max="1072" width="8.5703125" customWidth="1"/>
    <col min="1073" max="1073" width="7.42578125" customWidth="1"/>
    <col min="1074" max="1074" width="9.5703125" customWidth="1"/>
    <col min="1075" max="1075" width="8.5703125" customWidth="1"/>
    <col min="1076" max="1076" width="7.85546875" customWidth="1"/>
    <col min="1077" max="1078" width="10.5703125" customWidth="1"/>
    <col min="1079" max="1079" width="1" customWidth="1"/>
    <col min="1080" max="1081" width="0.85546875" customWidth="1"/>
    <col min="1082" max="1082" width="10.85546875"/>
    <col min="1083" max="1083" width="7.5703125" customWidth="1"/>
    <col min="1084" max="1084" width="7" customWidth="1"/>
    <col min="1085" max="1085" width="10.42578125" customWidth="1"/>
    <col min="1086" max="1086" width="8.5703125" customWidth="1"/>
    <col min="1087" max="1087" width="7.42578125" customWidth="1"/>
    <col min="1088" max="1088" width="9.5703125" customWidth="1"/>
    <col min="1089" max="1089" width="8.5703125" customWidth="1"/>
    <col min="1090" max="1090" width="7.85546875" customWidth="1"/>
    <col min="1091" max="1092" width="10.5703125" customWidth="1"/>
    <col min="1093" max="1093" width="1" customWidth="1"/>
    <col min="1094" max="1094" width="0.85546875" customWidth="1"/>
    <col min="1095" max="1280" width="10.85546875"/>
    <col min="1281" max="1281" width="0.85546875" customWidth="1"/>
    <col min="1282" max="1282" width="10.85546875"/>
    <col min="1283" max="1283" width="7.5703125" customWidth="1"/>
    <col min="1284" max="1284" width="7" customWidth="1"/>
    <col min="1285" max="1285" width="10.42578125" customWidth="1"/>
    <col min="1286" max="1286" width="8.5703125" customWidth="1"/>
    <col min="1287" max="1287" width="7.42578125" customWidth="1"/>
    <col min="1288" max="1288" width="9.5703125" customWidth="1"/>
    <col min="1289" max="1289" width="8.5703125" customWidth="1"/>
    <col min="1290" max="1290" width="7.85546875" customWidth="1"/>
    <col min="1291" max="1292" width="10.5703125" customWidth="1"/>
    <col min="1293" max="1293" width="1" customWidth="1"/>
    <col min="1294" max="1295" width="0.85546875" customWidth="1"/>
    <col min="1296" max="1296" width="10.85546875"/>
    <col min="1297" max="1297" width="7.5703125" customWidth="1"/>
    <col min="1298" max="1298" width="7" customWidth="1"/>
    <col min="1299" max="1299" width="10.42578125" customWidth="1"/>
    <col min="1300" max="1300" width="8.5703125" customWidth="1"/>
    <col min="1301" max="1301" width="7.42578125" customWidth="1"/>
    <col min="1302" max="1302" width="9.5703125" customWidth="1"/>
    <col min="1303" max="1303" width="8.5703125" customWidth="1"/>
    <col min="1304" max="1304" width="7.85546875" customWidth="1"/>
    <col min="1305" max="1306" width="10.5703125" customWidth="1"/>
    <col min="1307" max="1307" width="1" customWidth="1"/>
    <col min="1308" max="1309" width="0.85546875" customWidth="1"/>
    <col min="1310" max="1310" width="10.85546875"/>
    <col min="1311" max="1311" width="7.5703125" customWidth="1"/>
    <col min="1312" max="1312" width="7" customWidth="1"/>
    <col min="1313" max="1313" width="10.42578125" customWidth="1"/>
    <col min="1314" max="1314" width="8.5703125" customWidth="1"/>
    <col min="1315" max="1315" width="7.42578125" customWidth="1"/>
    <col min="1316" max="1316" width="9.5703125" customWidth="1"/>
    <col min="1317" max="1317" width="8.5703125" customWidth="1"/>
    <col min="1318" max="1318" width="7.85546875" customWidth="1"/>
    <col min="1319" max="1320" width="10.5703125" customWidth="1"/>
    <col min="1321" max="1321" width="1" customWidth="1"/>
    <col min="1322" max="1323" width="0.85546875" customWidth="1"/>
    <col min="1324" max="1324" width="10.85546875"/>
    <col min="1325" max="1325" width="7.5703125" customWidth="1"/>
    <col min="1326" max="1326" width="7" customWidth="1"/>
    <col min="1327" max="1327" width="10.42578125" customWidth="1"/>
    <col min="1328" max="1328" width="8.5703125" customWidth="1"/>
    <col min="1329" max="1329" width="7.42578125" customWidth="1"/>
    <col min="1330" max="1330" width="9.5703125" customWidth="1"/>
    <col min="1331" max="1331" width="8.5703125" customWidth="1"/>
    <col min="1332" max="1332" width="7.85546875" customWidth="1"/>
    <col min="1333" max="1334" width="10.5703125" customWidth="1"/>
    <col min="1335" max="1335" width="1" customWidth="1"/>
    <col min="1336" max="1337" width="0.85546875" customWidth="1"/>
    <col min="1338" max="1338" width="10.85546875"/>
    <col min="1339" max="1339" width="7.5703125" customWidth="1"/>
    <col min="1340" max="1340" width="7" customWidth="1"/>
    <col min="1341" max="1341" width="10.42578125" customWidth="1"/>
    <col min="1342" max="1342" width="8.5703125" customWidth="1"/>
    <col min="1343" max="1343" width="7.42578125" customWidth="1"/>
    <col min="1344" max="1344" width="9.5703125" customWidth="1"/>
    <col min="1345" max="1345" width="8.5703125" customWidth="1"/>
    <col min="1346" max="1346" width="7.85546875" customWidth="1"/>
    <col min="1347" max="1348" width="10.5703125" customWidth="1"/>
    <col min="1349" max="1349" width="1" customWidth="1"/>
    <col min="1350" max="1350" width="0.85546875" customWidth="1"/>
    <col min="1351" max="1536" width="10.85546875"/>
    <col min="1537" max="1537" width="0.85546875" customWidth="1"/>
    <col min="1538" max="1538" width="10.85546875"/>
    <col min="1539" max="1539" width="7.5703125" customWidth="1"/>
    <col min="1540" max="1540" width="7" customWidth="1"/>
    <col min="1541" max="1541" width="10.42578125" customWidth="1"/>
    <col min="1542" max="1542" width="8.5703125" customWidth="1"/>
    <col min="1543" max="1543" width="7.42578125" customWidth="1"/>
    <col min="1544" max="1544" width="9.5703125" customWidth="1"/>
    <col min="1545" max="1545" width="8.5703125" customWidth="1"/>
    <col min="1546" max="1546" width="7.85546875" customWidth="1"/>
    <col min="1547" max="1548" width="10.5703125" customWidth="1"/>
    <col min="1549" max="1549" width="1" customWidth="1"/>
    <col min="1550" max="1551" width="0.85546875" customWidth="1"/>
    <col min="1552" max="1552" width="10.85546875"/>
    <col min="1553" max="1553" width="7.5703125" customWidth="1"/>
    <col min="1554" max="1554" width="7" customWidth="1"/>
    <col min="1555" max="1555" width="10.42578125" customWidth="1"/>
    <col min="1556" max="1556" width="8.5703125" customWidth="1"/>
    <col min="1557" max="1557" width="7.42578125" customWidth="1"/>
    <col min="1558" max="1558" width="9.5703125" customWidth="1"/>
    <col min="1559" max="1559" width="8.5703125" customWidth="1"/>
    <col min="1560" max="1560" width="7.85546875" customWidth="1"/>
    <col min="1561" max="1562" width="10.5703125" customWidth="1"/>
    <col min="1563" max="1563" width="1" customWidth="1"/>
    <col min="1564" max="1565" width="0.85546875" customWidth="1"/>
    <col min="1566" max="1566" width="10.85546875"/>
    <col min="1567" max="1567" width="7.5703125" customWidth="1"/>
    <col min="1568" max="1568" width="7" customWidth="1"/>
    <col min="1569" max="1569" width="10.42578125" customWidth="1"/>
    <col min="1570" max="1570" width="8.5703125" customWidth="1"/>
    <col min="1571" max="1571" width="7.42578125" customWidth="1"/>
    <col min="1572" max="1572" width="9.5703125" customWidth="1"/>
    <col min="1573" max="1573" width="8.5703125" customWidth="1"/>
    <col min="1574" max="1574" width="7.85546875" customWidth="1"/>
    <col min="1575" max="1576" width="10.5703125" customWidth="1"/>
    <col min="1577" max="1577" width="1" customWidth="1"/>
    <col min="1578" max="1579" width="0.85546875" customWidth="1"/>
    <col min="1580" max="1580" width="10.85546875"/>
    <col min="1581" max="1581" width="7.5703125" customWidth="1"/>
    <col min="1582" max="1582" width="7" customWidth="1"/>
    <col min="1583" max="1583" width="10.42578125" customWidth="1"/>
    <col min="1584" max="1584" width="8.5703125" customWidth="1"/>
    <col min="1585" max="1585" width="7.42578125" customWidth="1"/>
    <col min="1586" max="1586" width="9.5703125" customWidth="1"/>
    <col min="1587" max="1587" width="8.5703125" customWidth="1"/>
    <col min="1588" max="1588" width="7.85546875" customWidth="1"/>
    <col min="1589" max="1590" width="10.5703125" customWidth="1"/>
    <col min="1591" max="1591" width="1" customWidth="1"/>
    <col min="1592" max="1593" width="0.85546875" customWidth="1"/>
    <col min="1594" max="1594" width="10.85546875"/>
    <col min="1595" max="1595" width="7.5703125" customWidth="1"/>
    <col min="1596" max="1596" width="7" customWidth="1"/>
    <col min="1597" max="1597" width="10.42578125" customWidth="1"/>
    <col min="1598" max="1598" width="8.5703125" customWidth="1"/>
    <col min="1599" max="1599" width="7.42578125" customWidth="1"/>
    <col min="1600" max="1600" width="9.5703125" customWidth="1"/>
    <col min="1601" max="1601" width="8.5703125" customWidth="1"/>
    <col min="1602" max="1602" width="7.85546875" customWidth="1"/>
    <col min="1603" max="1604" width="10.5703125" customWidth="1"/>
    <col min="1605" max="1605" width="1" customWidth="1"/>
    <col min="1606" max="1606" width="0.85546875" customWidth="1"/>
    <col min="1607" max="1792" width="10.85546875"/>
    <col min="1793" max="1793" width="0.85546875" customWidth="1"/>
    <col min="1794" max="1794" width="10.85546875"/>
    <col min="1795" max="1795" width="7.5703125" customWidth="1"/>
    <col min="1796" max="1796" width="7" customWidth="1"/>
    <col min="1797" max="1797" width="10.42578125" customWidth="1"/>
    <col min="1798" max="1798" width="8.5703125" customWidth="1"/>
    <col min="1799" max="1799" width="7.42578125" customWidth="1"/>
    <col min="1800" max="1800" width="9.5703125" customWidth="1"/>
    <col min="1801" max="1801" width="8.5703125" customWidth="1"/>
    <col min="1802" max="1802" width="7.85546875" customWidth="1"/>
    <col min="1803" max="1804" width="10.5703125" customWidth="1"/>
    <col min="1805" max="1805" width="1" customWidth="1"/>
    <col min="1806" max="1807" width="0.85546875" customWidth="1"/>
    <col min="1808" max="1808" width="10.85546875"/>
    <col min="1809" max="1809" width="7.5703125" customWidth="1"/>
    <col min="1810" max="1810" width="7" customWidth="1"/>
    <col min="1811" max="1811" width="10.42578125" customWidth="1"/>
    <col min="1812" max="1812" width="8.5703125" customWidth="1"/>
    <col min="1813" max="1813" width="7.42578125" customWidth="1"/>
    <col min="1814" max="1814" width="9.5703125" customWidth="1"/>
    <col min="1815" max="1815" width="8.5703125" customWidth="1"/>
    <col min="1816" max="1816" width="7.85546875" customWidth="1"/>
    <col min="1817" max="1818" width="10.5703125" customWidth="1"/>
    <col min="1819" max="1819" width="1" customWidth="1"/>
    <col min="1820" max="1821" width="0.85546875" customWidth="1"/>
    <col min="1822" max="1822" width="10.85546875"/>
    <col min="1823" max="1823" width="7.5703125" customWidth="1"/>
    <col min="1824" max="1824" width="7" customWidth="1"/>
    <col min="1825" max="1825" width="10.42578125" customWidth="1"/>
    <col min="1826" max="1826" width="8.5703125" customWidth="1"/>
    <col min="1827" max="1827" width="7.42578125" customWidth="1"/>
    <col min="1828" max="1828" width="9.5703125" customWidth="1"/>
    <col min="1829" max="1829" width="8.5703125" customWidth="1"/>
    <col min="1830" max="1830" width="7.85546875" customWidth="1"/>
    <col min="1831" max="1832" width="10.5703125" customWidth="1"/>
    <col min="1833" max="1833" width="1" customWidth="1"/>
    <col min="1834" max="1835" width="0.85546875" customWidth="1"/>
    <col min="1836" max="1836" width="10.85546875"/>
    <col min="1837" max="1837" width="7.5703125" customWidth="1"/>
    <col min="1838" max="1838" width="7" customWidth="1"/>
    <col min="1839" max="1839" width="10.42578125" customWidth="1"/>
    <col min="1840" max="1840" width="8.5703125" customWidth="1"/>
    <col min="1841" max="1841" width="7.42578125" customWidth="1"/>
    <col min="1842" max="1842" width="9.5703125" customWidth="1"/>
    <col min="1843" max="1843" width="8.5703125" customWidth="1"/>
    <col min="1844" max="1844" width="7.85546875" customWidth="1"/>
    <col min="1845" max="1846" width="10.5703125" customWidth="1"/>
    <col min="1847" max="1847" width="1" customWidth="1"/>
    <col min="1848" max="1849" width="0.85546875" customWidth="1"/>
    <col min="1850" max="1850" width="10.85546875"/>
    <col min="1851" max="1851" width="7.5703125" customWidth="1"/>
    <col min="1852" max="1852" width="7" customWidth="1"/>
    <col min="1853" max="1853" width="10.42578125" customWidth="1"/>
    <col min="1854" max="1854" width="8.5703125" customWidth="1"/>
    <col min="1855" max="1855" width="7.42578125" customWidth="1"/>
    <col min="1856" max="1856" width="9.5703125" customWidth="1"/>
    <col min="1857" max="1857" width="8.5703125" customWidth="1"/>
    <col min="1858" max="1858" width="7.85546875" customWidth="1"/>
    <col min="1859" max="1860" width="10.5703125" customWidth="1"/>
    <col min="1861" max="1861" width="1" customWidth="1"/>
    <col min="1862" max="1862" width="0.85546875" customWidth="1"/>
    <col min="1863" max="2048" width="10.85546875"/>
    <col min="2049" max="2049" width="0.85546875" customWidth="1"/>
    <col min="2050" max="2050" width="10.85546875"/>
    <col min="2051" max="2051" width="7.5703125" customWidth="1"/>
    <col min="2052" max="2052" width="7" customWidth="1"/>
    <col min="2053" max="2053" width="10.42578125" customWidth="1"/>
    <col min="2054" max="2054" width="8.5703125" customWidth="1"/>
    <col min="2055" max="2055" width="7.42578125" customWidth="1"/>
    <col min="2056" max="2056" width="9.5703125" customWidth="1"/>
    <col min="2057" max="2057" width="8.5703125" customWidth="1"/>
    <col min="2058" max="2058" width="7.85546875" customWidth="1"/>
    <col min="2059" max="2060" width="10.5703125" customWidth="1"/>
    <col min="2061" max="2061" width="1" customWidth="1"/>
    <col min="2062" max="2063" width="0.85546875" customWidth="1"/>
    <col min="2064" max="2064" width="10.85546875"/>
    <col min="2065" max="2065" width="7.5703125" customWidth="1"/>
    <col min="2066" max="2066" width="7" customWidth="1"/>
    <col min="2067" max="2067" width="10.42578125" customWidth="1"/>
    <col min="2068" max="2068" width="8.5703125" customWidth="1"/>
    <col min="2069" max="2069" width="7.42578125" customWidth="1"/>
    <col min="2070" max="2070" width="9.5703125" customWidth="1"/>
    <col min="2071" max="2071" width="8.5703125" customWidth="1"/>
    <col min="2072" max="2072" width="7.85546875" customWidth="1"/>
    <col min="2073" max="2074" width="10.5703125" customWidth="1"/>
    <col min="2075" max="2075" width="1" customWidth="1"/>
    <col min="2076" max="2077" width="0.85546875" customWidth="1"/>
    <col min="2078" max="2078" width="10.85546875"/>
    <col min="2079" max="2079" width="7.5703125" customWidth="1"/>
    <col min="2080" max="2080" width="7" customWidth="1"/>
    <col min="2081" max="2081" width="10.42578125" customWidth="1"/>
    <col min="2082" max="2082" width="8.5703125" customWidth="1"/>
    <col min="2083" max="2083" width="7.42578125" customWidth="1"/>
    <col min="2084" max="2084" width="9.5703125" customWidth="1"/>
    <col min="2085" max="2085" width="8.5703125" customWidth="1"/>
    <col min="2086" max="2086" width="7.85546875" customWidth="1"/>
    <col min="2087" max="2088" width="10.5703125" customWidth="1"/>
    <col min="2089" max="2089" width="1" customWidth="1"/>
    <col min="2090" max="2091" width="0.85546875" customWidth="1"/>
    <col min="2092" max="2092" width="10.85546875"/>
    <col min="2093" max="2093" width="7.5703125" customWidth="1"/>
    <col min="2094" max="2094" width="7" customWidth="1"/>
    <col min="2095" max="2095" width="10.42578125" customWidth="1"/>
    <col min="2096" max="2096" width="8.5703125" customWidth="1"/>
    <col min="2097" max="2097" width="7.42578125" customWidth="1"/>
    <col min="2098" max="2098" width="9.5703125" customWidth="1"/>
    <col min="2099" max="2099" width="8.5703125" customWidth="1"/>
    <col min="2100" max="2100" width="7.85546875" customWidth="1"/>
    <col min="2101" max="2102" width="10.5703125" customWidth="1"/>
    <col min="2103" max="2103" width="1" customWidth="1"/>
    <col min="2104" max="2105" width="0.85546875" customWidth="1"/>
    <col min="2106" max="2106" width="10.85546875"/>
    <col min="2107" max="2107" width="7.5703125" customWidth="1"/>
    <col min="2108" max="2108" width="7" customWidth="1"/>
    <col min="2109" max="2109" width="10.42578125" customWidth="1"/>
    <col min="2110" max="2110" width="8.5703125" customWidth="1"/>
    <col min="2111" max="2111" width="7.42578125" customWidth="1"/>
    <col min="2112" max="2112" width="9.5703125" customWidth="1"/>
    <col min="2113" max="2113" width="8.5703125" customWidth="1"/>
    <col min="2114" max="2114" width="7.85546875" customWidth="1"/>
    <col min="2115" max="2116" width="10.5703125" customWidth="1"/>
    <col min="2117" max="2117" width="1" customWidth="1"/>
    <col min="2118" max="2118" width="0.85546875" customWidth="1"/>
    <col min="2119" max="2304" width="10.85546875"/>
    <col min="2305" max="2305" width="0.85546875" customWidth="1"/>
    <col min="2306" max="2306" width="10.85546875"/>
    <col min="2307" max="2307" width="7.5703125" customWidth="1"/>
    <col min="2308" max="2308" width="7" customWidth="1"/>
    <col min="2309" max="2309" width="10.42578125" customWidth="1"/>
    <col min="2310" max="2310" width="8.5703125" customWidth="1"/>
    <col min="2311" max="2311" width="7.42578125" customWidth="1"/>
    <col min="2312" max="2312" width="9.5703125" customWidth="1"/>
    <col min="2313" max="2313" width="8.5703125" customWidth="1"/>
    <col min="2314" max="2314" width="7.85546875" customWidth="1"/>
    <col min="2315" max="2316" width="10.5703125" customWidth="1"/>
    <col min="2317" max="2317" width="1" customWidth="1"/>
    <col min="2318" max="2319" width="0.85546875" customWidth="1"/>
    <col min="2320" max="2320" width="10.85546875"/>
    <col min="2321" max="2321" width="7.5703125" customWidth="1"/>
    <col min="2322" max="2322" width="7" customWidth="1"/>
    <col min="2323" max="2323" width="10.42578125" customWidth="1"/>
    <col min="2324" max="2324" width="8.5703125" customWidth="1"/>
    <col min="2325" max="2325" width="7.42578125" customWidth="1"/>
    <col min="2326" max="2326" width="9.5703125" customWidth="1"/>
    <col min="2327" max="2327" width="8.5703125" customWidth="1"/>
    <col min="2328" max="2328" width="7.85546875" customWidth="1"/>
    <col min="2329" max="2330" width="10.5703125" customWidth="1"/>
    <col min="2331" max="2331" width="1" customWidth="1"/>
    <col min="2332" max="2333" width="0.85546875" customWidth="1"/>
    <col min="2334" max="2334" width="10.85546875"/>
    <col min="2335" max="2335" width="7.5703125" customWidth="1"/>
    <col min="2336" max="2336" width="7" customWidth="1"/>
    <col min="2337" max="2337" width="10.42578125" customWidth="1"/>
    <col min="2338" max="2338" width="8.5703125" customWidth="1"/>
    <col min="2339" max="2339" width="7.42578125" customWidth="1"/>
    <col min="2340" max="2340" width="9.5703125" customWidth="1"/>
    <col min="2341" max="2341" width="8.5703125" customWidth="1"/>
    <col min="2342" max="2342" width="7.85546875" customWidth="1"/>
    <col min="2343" max="2344" width="10.5703125" customWidth="1"/>
    <col min="2345" max="2345" width="1" customWidth="1"/>
    <col min="2346" max="2347" width="0.85546875" customWidth="1"/>
    <col min="2348" max="2348" width="10.85546875"/>
    <col min="2349" max="2349" width="7.5703125" customWidth="1"/>
    <col min="2350" max="2350" width="7" customWidth="1"/>
    <col min="2351" max="2351" width="10.42578125" customWidth="1"/>
    <col min="2352" max="2352" width="8.5703125" customWidth="1"/>
    <col min="2353" max="2353" width="7.42578125" customWidth="1"/>
    <col min="2354" max="2354" width="9.5703125" customWidth="1"/>
    <col min="2355" max="2355" width="8.5703125" customWidth="1"/>
    <col min="2356" max="2356" width="7.85546875" customWidth="1"/>
    <col min="2357" max="2358" width="10.5703125" customWidth="1"/>
    <col min="2359" max="2359" width="1" customWidth="1"/>
    <col min="2360" max="2361" width="0.85546875" customWidth="1"/>
    <col min="2362" max="2362" width="10.85546875"/>
    <col min="2363" max="2363" width="7.5703125" customWidth="1"/>
    <col min="2364" max="2364" width="7" customWidth="1"/>
    <col min="2365" max="2365" width="10.42578125" customWidth="1"/>
    <col min="2366" max="2366" width="8.5703125" customWidth="1"/>
    <col min="2367" max="2367" width="7.42578125" customWidth="1"/>
    <col min="2368" max="2368" width="9.5703125" customWidth="1"/>
    <col min="2369" max="2369" width="8.5703125" customWidth="1"/>
    <col min="2370" max="2370" width="7.85546875" customWidth="1"/>
    <col min="2371" max="2372" width="10.5703125" customWidth="1"/>
    <col min="2373" max="2373" width="1" customWidth="1"/>
    <col min="2374" max="2374" width="0.85546875" customWidth="1"/>
    <col min="2375" max="2560" width="10.85546875"/>
    <col min="2561" max="2561" width="0.85546875" customWidth="1"/>
    <col min="2562" max="2562" width="10.85546875"/>
    <col min="2563" max="2563" width="7.5703125" customWidth="1"/>
    <col min="2564" max="2564" width="7" customWidth="1"/>
    <col min="2565" max="2565" width="10.42578125" customWidth="1"/>
    <col min="2566" max="2566" width="8.5703125" customWidth="1"/>
    <col min="2567" max="2567" width="7.42578125" customWidth="1"/>
    <col min="2568" max="2568" width="9.5703125" customWidth="1"/>
    <col min="2569" max="2569" width="8.5703125" customWidth="1"/>
    <col min="2570" max="2570" width="7.85546875" customWidth="1"/>
    <col min="2571" max="2572" width="10.5703125" customWidth="1"/>
    <col min="2573" max="2573" width="1" customWidth="1"/>
    <col min="2574" max="2575" width="0.85546875" customWidth="1"/>
    <col min="2576" max="2576" width="10.85546875"/>
    <col min="2577" max="2577" width="7.5703125" customWidth="1"/>
    <col min="2578" max="2578" width="7" customWidth="1"/>
    <col min="2579" max="2579" width="10.42578125" customWidth="1"/>
    <col min="2580" max="2580" width="8.5703125" customWidth="1"/>
    <col min="2581" max="2581" width="7.42578125" customWidth="1"/>
    <col min="2582" max="2582" width="9.5703125" customWidth="1"/>
    <col min="2583" max="2583" width="8.5703125" customWidth="1"/>
    <col min="2584" max="2584" width="7.85546875" customWidth="1"/>
    <col min="2585" max="2586" width="10.5703125" customWidth="1"/>
    <col min="2587" max="2587" width="1" customWidth="1"/>
    <col min="2588" max="2589" width="0.85546875" customWidth="1"/>
    <col min="2590" max="2590" width="10.85546875"/>
    <col min="2591" max="2591" width="7.5703125" customWidth="1"/>
    <col min="2592" max="2592" width="7" customWidth="1"/>
    <col min="2593" max="2593" width="10.42578125" customWidth="1"/>
    <col min="2594" max="2594" width="8.5703125" customWidth="1"/>
    <col min="2595" max="2595" width="7.42578125" customWidth="1"/>
    <col min="2596" max="2596" width="9.5703125" customWidth="1"/>
    <col min="2597" max="2597" width="8.5703125" customWidth="1"/>
    <col min="2598" max="2598" width="7.85546875" customWidth="1"/>
    <col min="2599" max="2600" width="10.5703125" customWidth="1"/>
    <col min="2601" max="2601" width="1" customWidth="1"/>
    <col min="2602" max="2603" width="0.85546875" customWidth="1"/>
    <col min="2604" max="2604" width="10.85546875"/>
    <col min="2605" max="2605" width="7.5703125" customWidth="1"/>
    <col min="2606" max="2606" width="7" customWidth="1"/>
    <col min="2607" max="2607" width="10.42578125" customWidth="1"/>
    <col min="2608" max="2608" width="8.5703125" customWidth="1"/>
    <col min="2609" max="2609" width="7.42578125" customWidth="1"/>
    <col min="2610" max="2610" width="9.5703125" customWidth="1"/>
    <col min="2611" max="2611" width="8.5703125" customWidth="1"/>
    <col min="2612" max="2612" width="7.85546875" customWidth="1"/>
    <col min="2613" max="2614" width="10.5703125" customWidth="1"/>
    <col min="2615" max="2615" width="1" customWidth="1"/>
    <col min="2616" max="2617" width="0.85546875" customWidth="1"/>
    <col min="2618" max="2618" width="10.85546875"/>
    <col min="2619" max="2619" width="7.5703125" customWidth="1"/>
    <col min="2620" max="2620" width="7" customWidth="1"/>
    <col min="2621" max="2621" width="10.42578125" customWidth="1"/>
    <col min="2622" max="2622" width="8.5703125" customWidth="1"/>
    <col min="2623" max="2623" width="7.42578125" customWidth="1"/>
    <col min="2624" max="2624" width="9.5703125" customWidth="1"/>
    <col min="2625" max="2625" width="8.5703125" customWidth="1"/>
    <col min="2626" max="2626" width="7.85546875" customWidth="1"/>
    <col min="2627" max="2628" width="10.5703125" customWidth="1"/>
    <col min="2629" max="2629" width="1" customWidth="1"/>
    <col min="2630" max="2630" width="0.85546875" customWidth="1"/>
    <col min="2631" max="2816" width="10.85546875"/>
    <col min="2817" max="2817" width="0.85546875" customWidth="1"/>
    <col min="2818" max="2818" width="10.85546875"/>
    <col min="2819" max="2819" width="7.5703125" customWidth="1"/>
    <col min="2820" max="2820" width="7" customWidth="1"/>
    <col min="2821" max="2821" width="10.42578125" customWidth="1"/>
    <col min="2822" max="2822" width="8.5703125" customWidth="1"/>
    <col min="2823" max="2823" width="7.42578125" customWidth="1"/>
    <col min="2824" max="2824" width="9.5703125" customWidth="1"/>
    <col min="2825" max="2825" width="8.5703125" customWidth="1"/>
    <col min="2826" max="2826" width="7.85546875" customWidth="1"/>
    <col min="2827" max="2828" width="10.5703125" customWidth="1"/>
    <col min="2829" max="2829" width="1" customWidth="1"/>
    <col min="2830" max="2831" width="0.85546875" customWidth="1"/>
    <col min="2832" max="2832" width="10.85546875"/>
    <col min="2833" max="2833" width="7.5703125" customWidth="1"/>
    <col min="2834" max="2834" width="7" customWidth="1"/>
    <col min="2835" max="2835" width="10.42578125" customWidth="1"/>
    <col min="2836" max="2836" width="8.5703125" customWidth="1"/>
    <col min="2837" max="2837" width="7.42578125" customWidth="1"/>
    <col min="2838" max="2838" width="9.5703125" customWidth="1"/>
    <col min="2839" max="2839" width="8.5703125" customWidth="1"/>
    <col min="2840" max="2840" width="7.85546875" customWidth="1"/>
    <col min="2841" max="2842" width="10.5703125" customWidth="1"/>
    <col min="2843" max="2843" width="1" customWidth="1"/>
    <col min="2844" max="2845" width="0.85546875" customWidth="1"/>
    <col min="2846" max="2846" width="10.85546875"/>
    <col min="2847" max="2847" width="7.5703125" customWidth="1"/>
    <col min="2848" max="2848" width="7" customWidth="1"/>
    <col min="2849" max="2849" width="10.42578125" customWidth="1"/>
    <col min="2850" max="2850" width="8.5703125" customWidth="1"/>
    <col min="2851" max="2851" width="7.42578125" customWidth="1"/>
    <col min="2852" max="2852" width="9.5703125" customWidth="1"/>
    <col min="2853" max="2853" width="8.5703125" customWidth="1"/>
    <col min="2854" max="2854" width="7.85546875" customWidth="1"/>
    <col min="2855" max="2856" width="10.5703125" customWidth="1"/>
    <col min="2857" max="2857" width="1" customWidth="1"/>
    <col min="2858" max="2859" width="0.85546875" customWidth="1"/>
    <col min="2860" max="2860" width="10.85546875"/>
    <col min="2861" max="2861" width="7.5703125" customWidth="1"/>
    <col min="2862" max="2862" width="7" customWidth="1"/>
    <col min="2863" max="2863" width="10.42578125" customWidth="1"/>
    <col min="2864" max="2864" width="8.5703125" customWidth="1"/>
    <col min="2865" max="2865" width="7.42578125" customWidth="1"/>
    <col min="2866" max="2866" width="9.5703125" customWidth="1"/>
    <col min="2867" max="2867" width="8.5703125" customWidth="1"/>
    <col min="2868" max="2868" width="7.85546875" customWidth="1"/>
    <col min="2869" max="2870" width="10.5703125" customWidth="1"/>
    <col min="2871" max="2871" width="1" customWidth="1"/>
    <col min="2872" max="2873" width="0.85546875" customWidth="1"/>
    <col min="2874" max="2874" width="10.85546875"/>
    <col min="2875" max="2875" width="7.5703125" customWidth="1"/>
    <col min="2876" max="2876" width="7" customWidth="1"/>
    <col min="2877" max="2877" width="10.42578125" customWidth="1"/>
    <col min="2878" max="2878" width="8.5703125" customWidth="1"/>
    <col min="2879" max="2879" width="7.42578125" customWidth="1"/>
    <col min="2880" max="2880" width="9.5703125" customWidth="1"/>
    <col min="2881" max="2881" width="8.5703125" customWidth="1"/>
    <col min="2882" max="2882" width="7.85546875" customWidth="1"/>
    <col min="2883" max="2884" width="10.5703125" customWidth="1"/>
    <col min="2885" max="2885" width="1" customWidth="1"/>
    <col min="2886" max="2886" width="0.85546875" customWidth="1"/>
    <col min="2887" max="3072" width="10.85546875"/>
    <col min="3073" max="3073" width="0.85546875" customWidth="1"/>
    <col min="3074" max="3074" width="10.85546875"/>
    <col min="3075" max="3075" width="7.5703125" customWidth="1"/>
    <col min="3076" max="3076" width="7" customWidth="1"/>
    <col min="3077" max="3077" width="10.42578125" customWidth="1"/>
    <col min="3078" max="3078" width="8.5703125" customWidth="1"/>
    <col min="3079" max="3079" width="7.42578125" customWidth="1"/>
    <col min="3080" max="3080" width="9.5703125" customWidth="1"/>
    <col min="3081" max="3081" width="8.5703125" customWidth="1"/>
    <col min="3082" max="3082" width="7.85546875" customWidth="1"/>
    <col min="3083" max="3084" width="10.5703125" customWidth="1"/>
    <col min="3085" max="3085" width="1" customWidth="1"/>
    <col min="3086" max="3087" width="0.85546875" customWidth="1"/>
    <col min="3088" max="3088" width="10.85546875"/>
    <col min="3089" max="3089" width="7.5703125" customWidth="1"/>
    <col min="3090" max="3090" width="7" customWidth="1"/>
    <col min="3091" max="3091" width="10.42578125" customWidth="1"/>
    <col min="3092" max="3092" width="8.5703125" customWidth="1"/>
    <col min="3093" max="3093" width="7.42578125" customWidth="1"/>
    <col min="3094" max="3094" width="9.5703125" customWidth="1"/>
    <col min="3095" max="3095" width="8.5703125" customWidth="1"/>
    <col min="3096" max="3096" width="7.85546875" customWidth="1"/>
    <col min="3097" max="3098" width="10.5703125" customWidth="1"/>
    <col min="3099" max="3099" width="1" customWidth="1"/>
    <col min="3100" max="3101" width="0.85546875" customWidth="1"/>
    <col min="3102" max="3102" width="10.85546875"/>
    <col min="3103" max="3103" width="7.5703125" customWidth="1"/>
    <col min="3104" max="3104" width="7" customWidth="1"/>
    <col min="3105" max="3105" width="10.42578125" customWidth="1"/>
    <col min="3106" max="3106" width="8.5703125" customWidth="1"/>
    <col min="3107" max="3107" width="7.42578125" customWidth="1"/>
    <col min="3108" max="3108" width="9.5703125" customWidth="1"/>
    <col min="3109" max="3109" width="8.5703125" customWidth="1"/>
    <col min="3110" max="3110" width="7.85546875" customWidth="1"/>
    <col min="3111" max="3112" width="10.5703125" customWidth="1"/>
    <col min="3113" max="3113" width="1" customWidth="1"/>
    <col min="3114" max="3115" width="0.85546875" customWidth="1"/>
    <col min="3116" max="3116" width="10.85546875"/>
    <col min="3117" max="3117" width="7.5703125" customWidth="1"/>
    <col min="3118" max="3118" width="7" customWidth="1"/>
    <col min="3119" max="3119" width="10.42578125" customWidth="1"/>
    <col min="3120" max="3120" width="8.5703125" customWidth="1"/>
    <col min="3121" max="3121" width="7.42578125" customWidth="1"/>
    <col min="3122" max="3122" width="9.5703125" customWidth="1"/>
    <col min="3123" max="3123" width="8.5703125" customWidth="1"/>
    <col min="3124" max="3124" width="7.85546875" customWidth="1"/>
    <col min="3125" max="3126" width="10.5703125" customWidth="1"/>
    <col min="3127" max="3127" width="1" customWidth="1"/>
    <col min="3128" max="3129" width="0.85546875" customWidth="1"/>
    <col min="3130" max="3130" width="10.85546875"/>
    <col min="3131" max="3131" width="7.5703125" customWidth="1"/>
    <col min="3132" max="3132" width="7" customWidth="1"/>
    <col min="3133" max="3133" width="10.42578125" customWidth="1"/>
    <col min="3134" max="3134" width="8.5703125" customWidth="1"/>
    <col min="3135" max="3135" width="7.42578125" customWidth="1"/>
    <col min="3136" max="3136" width="9.5703125" customWidth="1"/>
    <col min="3137" max="3137" width="8.5703125" customWidth="1"/>
    <col min="3138" max="3138" width="7.85546875" customWidth="1"/>
    <col min="3139" max="3140" width="10.5703125" customWidth="1"/>
    <col min="3141" max="3141" width="1" customWidth="1"/>
    <col min="3142" max="3142" width="0.85546875" customWidth="1"/>
    <col min="3143" max="3328" width="10.85546875"/>
    <col min="3329" max="3329" width="0.85546875" customWidth="1"/>
    <col min="3330" max="3330" width="10.85546875"/>
    <col min="3331" max="3331" width="7.5703125" customWidth="1"/>
    <col min="3332" max="3332" width="7" customWidth="1"/>
    <col min="3333" max="3333" width="10.42578125" customWidth="1"/>
    <col min="3334" max="3334" width="8.5703125" customWidth="1"/>
    <col min="3335" max="3335" width="7.42578125" customWidth="1"/>
    <col min="3336" max="3336" width="9.5703125" customWidth="1"/>
    <col min="3337" max="3337" width="8.5703125" customWidth="1"/>
    <col min="3338" max="3338" width="7.85546875" customWidth="1"/>
    <col min="3339" max="3340" width="10.5703125" customWidth="1"/>
    <col min="3341" max="3341" width="1" customWidth="1"/>
    <col min="3342" max="3343" width="0.85546875" customWidth="1"/>
    <col min="3344" max="3344" width="10.85546875"/>
    <col min="3345" max="3345" width="7.5703125" customWidth="1"/>
    <col min="3346" max="3346" width="7" customWidth="1"/>
    <col min="3347" max="3347" width="10.42578125" customWidth="1"/>
    <col min="3348" max="3348" width="8.5703125" customWidth="1"/>
    <col min="3349" max="3349" width="7.42578125" customWidth="1"/>
    <col min="3350" max="3350" width="9.5703125" customWidth="1"/>
    <col min="3351" max="3351" width="8.5703125" customWidth="1"/>
    <col min="3352" max="3352" width="7.85546875" customWidth="1"/>
    <col min="3353" max="3354" width="10.5703125" customWidth="1"/>
    <col min="3355" max="3355" width="1" customWidth="1"/>
    <col min="3356" max="3357" width="0.85546875" customWidth="1"/>
    <col min="3358" max="3358" width="10.85546875"/>
    <col min="3359" max="3359" width="7.5703125" customWidth="1"/>
    <col min="3360" max="3360" width="7" customWidth="1"/>
    <col min="3361" max="3361" width="10.42578125" customWidth="1"/>
    <col min="3362" max="3362" width="8.5703125" customWidth="1"/>
    <col min="3363" max="3363" width="7.42578125" customWidth="1"/>
    <col min="3364" max="3364" width="9.5703125" customWidth="1"/>
    <col min="3365" max="3365" width="8.5703125" customWidth="1"/>
    <col min="3366" max="3366" width="7.85546875" customWidth="1"/>
    <col min="3367" max="3368" width="10.5703125" customWidth="1"/>
    <col min="3369" max="3369" width="1" customWidth="1"/>
    <col min="3370" max="3371" width="0.85546875" customWidth="1"/>
    <col min="3372" max="3372" width="10.85546875"/>
    <col min="3373" max="3373" width="7.5703125" customWidth="1"/>
    <col min="3374" max="3374" width="7" customWidth="1"/>
    <col min="3375" max="3375" width="10.42578125" customWidth="1"/>
    <col min="3376" max="3376" width="8.5703125" customWidth="1"/>
    <col min="3377" max="3377" width="7.42578125" customWidth="1"/>
    <col min="3378" max="3378" width="9.5703125" customWidth="1"/>
    <col min="3379" max="3379" width="8.5703125" customWidth="1"/>
    <col min="3380" max="3380" width="7.85546875" customWidth="1"/>
    <col min="3381" max="3382" width="10.5703125" customWidth="1"/>
    <col min="3383" max="3383" width="1" customWidth="1"/>
    <col min="3384" max="3385" width="0.85546875" customWidth="1"/>
    <col min="3386" max="3386" width="10.85546875"/>
    <col min="3387" max="3387" width="7.5703125" customWidth="1"/>
    <col min="3388" max="3388" width="7" customWidth="1"/>
    <col min="3389" max="3389" width="10.42578125" customWidth="1"/>
    <col min="3390" max="3390" width="8.5703125" customWidth="1"/>
    <col min="3391" max="3391" width="7.42578125" customWidth="1"/>
    <col min="3392" max="3392" width="9.5703125" customWidth="1"/>
    <col min="3393" max="3393" width="8.5703125" customWidth="1"/>
    <col min="3394" max="3394" width="7.85546875" customWidth="1"/>
    <col min="3395" max="3396" width="10.5703125" customWidth="1"/>
    <col min="3397" max="3397" width="1" customWidth="1"/>
    <col min="3398" max="3398" width="0.85546875" customWidth="1"/>
    <col min="3399" max="3584" width="10.85546875"/>
    <col min="3585" max="3585" width="0.85546875" customWidth="1"/>
    <col min="3586" max="3586" width="10.85546875"/>
    <col min="3587" max="3587" width="7.5703125" customWidth="1"/>
    <col min="3588" max="3588" width="7" customWidth="1"/>
    <col min="3589" max="3589" width="10.42578125" customWidth="1"/>
    <col min="3590" max="3590" width="8.5703125" customWidth="1"/>
    <col min="3591" max="3591" width="7.42578125" customWidth="1"/>
    <col min="3592" max="3592" width="9.5703125" customWidth="1"/>
    <col min="3593" max="3593" width="8.5703125" customWidth="1"/>
    <col min="3594" max="3594" width="7.85546875" customWidth="1"/>
    <col min="3595" max="3596" width="10.5703125" customWidth="1"/>
    <col min="3597" max="3597" width="1" customWidth="1"/>
    <col min="3598" max="3599" width="0.85546875" customWidth="1"/>
    <col min="3600" max="3600" width="10.85546875"/>
    <col min="3601" max="3601" width="7.5703125" customWidth="1"/>
    <col min="3602" max="3602" width="7" customWidth="1"/>
    <col min="3603" max="3603" width="10.42578125" customWidth="1"/>
    <col min="3604" max="3604" width="8.5703125" customWidth="1"/>
    <col min="3605" max="3605" width="7.42578125" customWidth="1"/>
    <col min="3606" max="3606" width="9.5703125" customWidth="1"/>
    <col min="3607" max="3607" width="8.5703125" customWidth="1"/>
    <col min="3608" max="3608" width="7.85546875" customWidth="1"/>
    <col min="3609" max="3610" width="10.5703125" customWidth="1"/>
    <col min="3611" max="3611" width="1" customWidth="1"/>
    <col min="3612" max="3613" width="0.85546875" customWidth="1"/>
    <col min="3614" max="3614" width="10.85546875"/>
    <col min="3615" max="3615" width="7.5703125" customWidth="1"/>
    <col min="3616" max="3616" width="7" customWidth="1"/>
    <col min="3617" max="3617" width="10.42578125" customWidth="1"/>
    <col min="3618" max="3618" width="8.5703125" customWidth="1"/>
    <col min="3619" max="3619" width="7.42578125" customWidth="1"/>
    <col min="3620" max="3620" width="9.5703125" customWidth="1"/>
    <col min="3621" max="3621" width="8.5703125" customWidth="1"/>
    <col min="3622" max="3622" width="7.85546875" customWidth="1"/>
    <col min="3623" max="3624" width="10.5703125" customWidth="1"/>
    <col min="3625" max="3625" width="1" customWidth="1"/>
    <col min="3626" max="3627" width="0.85546875" customWidth="1"/>
    <col min="3628" max="3628" width="10.85546875"/>
    <col min="3629" max="3629" width="7.5703125" customWidth="1"/>
    <col min="3630" max="3630" width="7" customWidth="1"/>
    <col min="3631" max="3631" width="10.42578125" customWidth="1"/>
    <col min="3632" max="3632" width="8.5703125" customWidth="1"/>
    <col min="3633" max="3633" width="7.42578125" customWidth="1"/>
    <col min="3634" max="3634" width="9.5703125" customWidth="1"/>
    <col min="3635" max="3635" width="8.5703125" customWidth="1"/>
    <col min="3636" max="3636" width="7.85546875" customWidth="1"/>
    <col min="3637" max="3638" width="10.5703125" customWidth="1"/>
    <col min="3639" max="3639" width="1" customWidth="1"/>
    <col min="3640" max="3641" width="0.85546875" customWidth="1"/>
    <col min="3642" max="3642" width="10.85546875"/>
    <col min="3643" max="3643" width="7.5703125" customWidth="1"/>
    <col min="3644" max="3644" width="7" customWidth="1"/>
    <col min="3645" max="3645" width="10.42578125" customWidth="1"/>
    <col min="3646" max="3646" width="8.5703125" customWidth="1"/>
    <col min="3647" max="3647" width="7.42578125" customWidth="1"/>
    <col min="3648" max="3648" width="9.5703125" customWidth="1"/>
    <col min="3649" max="3649" width="8.5703125" customWidth="1"/>
    <col min="3650" max="3650" width="7.85546875" customWidth="1"/>
    <col min="3651" max="3652" width="10.5703125" customWidth="1"/>
    <col min="3653" max="3653" width="1" customWidth="1"/>
    <col min="3654" max="3654" width="0.85546875" customWidth="1"/>
    <col min="3655" max="3840" width="10.85546875"/>
    <col min="3841" max="3841" width="0.85546875" customWidth="1"/>
    <col min="3842" max="3842" width="10.85546875"/>
    <col min="3843" max="3843" width="7.5703125" customWidth="1"/>
    <col min="3844" max="3844" width="7" customWidth="1"/>
    <col min="3845" max="3845" width="10.42578125" customWidth="1"/>
    <col min="3846" max="3846" width="8.5703125" customWidth="1"/>
    <col min="3847" max="3847" width="7.42578125" customWidth="1"/>
    <col min="3848" max="3848" width="9.5703125" customWidth="1"/>
    <col min="3849" max="3849" width="8.5703125" customWidth="1"/>
    <col min="3850" max="3850" width="7.85546875" customWidth="1"/>
    <col min="3851" max="3852" width="10.5703125" customWidth="1"/>
    <col min="3853" max="3853" width="1" customWidth="1"/>
    <col min="3854" max="3855" width="0.85546875" customWidth="1"/>
    <col min="3856" max="3856" width="10.85546875"/>
    <col min="3857" max="3857" width="7.5703125" customWidth="1"/>
    <col min="3858" max="3858" width="7" customWidth="1"/>
    <col min="3859" max="3859" width="10.42578125" customWidth="1"/>
    <col min="3860" max="3860" width="8.5703125" customWidth="1"/>
    <col min="3861" max="3861" width="7.42578125" customWidth="1"/>
    <col min="3862" max="3862" width="9.5703125" customWidth="1"/>
    <col min="3863" max="3863" width="8.5703125" customWidth="1"/>
    <col min="3864" max="3864" width="7.85546875" customWidth="1"/>
    <col min="3865" max="3866" width="10.5703125" customWidth="1"/>
    <col min="3867" max="3867" width="1" customWidth="1"/>
    <col min="3868" max="3869" width="0.85546875" customWidth="1"/>
    <col min="3870" max="3870" width="10.85546875"/>
    <col min="3871" max="3871" width="7.5703125" customWidth="1"/>
    <col min="3872" max="3872" width="7" customWidth="1"/>
    <col min="3873" max="3873" width="10.42578125" customWidth="1"/>
    <col min="3874" max="3874" width="8.5703125" customWidth="1"/>
    <col min="3875" max="3875" width="7.42578125" customWidth="1"/>
    <col min="3876" max="3876" width="9.5703125" customWidth="1"/>
    <col min="3877" max="3877" width="8.5703125" customWidth="1"/>
    <col min="3878" max="3878" width="7.85546875" customWidth="1"/>
    <col min="3879" max="3880" width="10.5703125" customWidth="1"/>
    <col min="3881" max="3881" width="1" customWidth="1"/>
    <col min="3882" max="3883" width="0.85546875" customWidth="1"/>
    <col min="3884" max="3884" width="10.85546875"/>
    <col min="3885" max="3885" width="7.5703125" customWidth="1"/>
    <col min="3886" max="3886" width="7" customWidth="1"/>
    <col min="3887" max="3887" width="10.42578125" customWidth="1"/>
    <col min="3888" max="3888" width="8.5703125" customWidth="1"/>
    <col min="3889" max="3889" width="7.42578125" customWidth="1"/>
    <col min="3890" max="3890" width="9.5703125" customWidth="1"/>
    <col min="3891" max="3891" width="8.5703125" customWidth="1"/>
    <col min="3892" max="3892" width="7.85546875" customWidth="1"/>
    <col min="3893" max="3894" width="10.5703125" customWidth="1"/>
    <col min="3895" max="3895" width="1" customWidth="1"/>
    <col min="3896" max="3897" width="0.85546875" customWidth="1"/>
    <col min="3898" max="3898" width="10.85546875"/>
    <col min="3899" max="3899" width="7.5703125" customWidth="1"/>
    <col min="3900" max="3900" width="7" customWidth="1"/>
    <col min="3901" max="3901" width="10.42578125" customWidth="1"/>
    <col min="3902" max="3902" width="8.5703125" customWidth="1"/>
    <col min="3903" max="3903" width="7.42578125" customWidth="1"/>
    <col min="3904" max="3904" width="9.5703125" customWidth="1"/>
    <col min="3905" max="3905" width="8.5703125" customWidth="1"/>
    <col min="3906" max="3906" width="7.85546875" customWidth="1"/>
    <col min="3907" max="3908" width="10.5703125" customWidth="1"/>
    <col min="3909" max="3909" width="1" customWidth="1"/>
    <col min="3910" max="3910" width="0.85546875" customWidth="1"/>
    <col min="3911" max="4096" width="10.85546875"/>
    <col min="4097" max="4097" width="0.85546875" customWidth="1"/>
    <col min="4098" max="4098" width="10.85546875"/>
    <col min="4099" max="4099" width="7.5703125" customWidth="1"/>
    <col min="4100" max="4100" width="7" customWidth="1"/>
    <col min="4101" max="4101" width="10.42578125" customWidth="1"/>
    <col min="4102" max="4102" width="8.5703125" customWidth="1"/>
    <col min="4103" max="4103" width="7.42578125" customWidth="1"/>
    <col min="4104" max="4104" width="9.5703125" customWidth="1"/>
    <col min="4105" max="4105" width="8.5703125" customWidth="1"/>
    <col min="4106" max="4106" width="7.85546875" customWidth="1"/>
    <col min="4107" max="4108" width="10.5703125" customWidth="1"/>
    <col min="4109" max="4109" width="1" customWidth="1"/>
    <col min="4110" max="4111" width="0.85546875" customWidth="1"/>
    <col min="4112" max="4112" width="10.85546875"/>
    <col min="4113" max="4113" width="7.5703125" customWidth="1"/>
    <col min="4114" max="4114" width="7" customWidth="1"/>
    <col min="4115" max="4115" width="10.42578125" customWidth="1"/>
    <col min="4116" max="4116" width="8.5703125" customWidth="1"/>
    <col min="4117" max="4117" width="7.42578125" customWidth="1"/>
    <col min="4118" max="4118" width="9.5703125" customWidth="1"/>
    <col min="4119" max="4119" width="8.5703125" customWidth="1"/>
    <col min="4120" max="4120" width="7.85546875" customWidth="1"/>
    <col min="4121" max="4122" width="10.5703125" customWidth="1"/>
    <col min="4123" max="4123" width="1" customWidth="1"/>
    <col min="4124" max="4125" width="0.85546875" customWidth="1"/>
    <col min="4126" max="4126" width="10.85546875"/>
    <col min="4127" max="4127" width="7.5703125" customWidth="1"/>
    <col min="4128" max="4128" width="7" customWidth="1"/>
    <col min="4129" max="4129" width="10.42578125" customWidth="1"/>
    <col min="4130" max="4130" width="8.5703125" customWidth="1"/>
    <col min="4131" max="4131" width="7.42578125" customWidth="1"/>
    <col min="4132" max="4132" width="9.5703125" customWidth="1"/>
    <col min="4133" max="4133" width="8.5703125" customWidth="1"/>
    <col min="4134" max="4134" width="7.85546875" customWidth="1"/>
    <col min="4135" max="4136" width="10.5703125" customWidth="1"/>
    <col min="4137" max="4137" width="1" customWidth="1"/>
    <col min="4138" max="4139" width="0.85546875" customWidth="1"/>
    <col min="4140" max="4140" width="10.85546875"/>
    <col min="4141" max="4141" width="7.5703125" customWidth="1"/>
    <col min="4142" max="4142" width="7" customWidth="1"/>
    <col min="4143" max="4143" width="10.42578125" customWidth="1"/>
    <col min="4144" max="4144" width="8.5703125" customWidth="1"/>
    <col min="4145" max="4145" width="7.42578125" customWidth="1"/>
    <col min="4146" max="4146" width="9.5703125" customWidth="1"/>
    <col min="4147" max="4147" width="8.5703125" customWidth="1"/>
    <col min="4148" max="4148" width="7.85546875" customWidth="1"/>
    <col min="4149" max="4150" width="10.5703125" customWidth="1"/>
    <col min="4151" max="4151" width="1" customWidth="1"/>
    <col min="4152" max="4153" width="0.85546875" customWidth="1"/>
    <col min="4154" max="4154" width="10.85546875"/>
    <col min="4155" max="4155" width="7.5703125" customWidth="1"/>
    <col min="4156" max="4156" width="7" customWidth="1"/>
    <col min="4157" max="4157" width="10.42578125" customWidth="1"/>
    <col min="4158" max="4158" width="8.5703125" customWidth="1"/>
    <col min="4159" max="4159" width="7.42578125" customWidth="1"/>
    <col min="4160" max="4160" width="9.5703125" customWidth="1"/>
    <col min="4161" max="4161" width="8.5703125" customWidth="1"/>
    <col min="4162" max="4162" width="7.85546875" customWidth="1"/>
    <col min="4163" max="4164" width="10.5703125" customWidth="1"/>
    <col min="4165" max="4165" width="1" customWidth="1"/>
    <col min="4166" max="4166" width="0.85546875" customWidth="1"/>
    <col min="4167" max="4352" width="10.85546875"/>
    <col min="4353" max="4353" width="0.85546875" customWidth="1"/>
    <col min="4354" max="4354" width="10.85546875"/>
    <col min="4355" max="4355" width="7.5703125" customWidth="1"/>
    <col min="4356" max="4356" width="7" customWidth="1"/>
    <col min="4357" max="4357" width="10.42578125" customWidth="1"/>
    <col min="4358" max="4358" width="8.5703125" customWidth="1"/>
    <col min="4359" max="4359" width="7.42578125" customWidth="1"/>
    <col min="4360" max="4360" width="9.5703125" customWidth="1"/>
    <col min="4361" max="4361" width="8.5703125" customWidth="1"/>
    <col min="4362" max="4362" width="7.85546875" customWidth="1"/>
    <col min="4363" max="4364" width="10.5703125" customWidth="1"/>
    <col min="4365" max="4365" width="1" customWidth="1"/>
    <col min="4366" max="4367" width="0.85546875" customWidth="1"/>
    <col min="4368" max="4368" width="10.85546875"/>
    <col min="4369" max="4369" width="7.5703125" customWidth="1"/>
    <col min="4370" max="4370" width="7" customWidth="1"/>
    <col min="4371" max="4371" width="10.42578125" customWidth="1"/>
    <col min="4372" max="4372" width="8.5703125" customWidth="1"/>
    <col min="4373" max="4373" width="7.42578125" customWidth="1"/>
    <col min="4374" max="4374" width="9.5703125" customWidth="1"/>
    <col min="4375" max="4375" width="8.5703125" customWidth="1"/>
    <col min="4376" max="4376" width="7.85546875" customWidth="1"/>
    <col min="4377" max="4378" width="10.5703125" customWidth="1"/>
    <col min="4379" max="4379" width="1" customWidth="1"/>
    <col min="4380" max="4381" width="0.85546875" customWidth="1"/>
    <col min="4382" max="4382" width="10.85546875"/>
    <col min="4383" max="4383" width="7.5703125" customWidth="1"/>
    <col min="4384" max="4384" width="7" customWidth="1"/>
    <col min="4385" max="4385" width="10.42578125" customWidth="1"/>
    <col min="4386" max="4386" width="8.5703125" customWidth="1"/>
    <col min="4387" max="4387" width="7.42578125" customWidth="1"/>
    <col min="4388" max="4388" width="9.5703125" customWidth="1"/>
    <col min="4389" max="4389" width="8.5703125" customWidth="1"/>
    <col min="4390" max="4390" width="7.85546875" customWidth="1"/>
    <col min="4391" max="4392" width="10.5703125" customWidth="1"/>
    <col min="4393" max="4393" width="1" customWidth="1"/>
    <col min="4394" max="4395" width="0.85546875" customWidth="1"/>
    <col min="4396" max="4396" width="10.85546875"/>
    <col min="4397" max="4397" width="7.5703125" customWidth="1"/>
    <col min="4398" max="4398" width="7" customWidth="1"/>
    <col min="4399" max="4399" width="10.42578125" customWidth="1"/>
    <col min="4400" max="4400" width="8.5703125" customWidth="1"/>
    <col min="4401" max="4401" width="7.42578125" customWidth="1"/>
    <col min="4402" max="4402" width="9.5703125" customWidth="1"/>
    <col min="4403" max="4403" width="8.5703125" customWidth="1"/>
    <col min="4404" max="4404" width="7.85546875" customWidth="1"/>
    <col min="4405" max="4406" width="10.5703125" customWidth="1"/>
    <col min="4407" max="4407" width="1" customWidth="1"/>
    <col min="4408" max="4409" width="0.85546875" customWidth="1"/>
    <col min="4410" max="4410" width="10.85546875"/>
    <col min="4411" max="4411" width="7.5703125" customWidth="1"/>
    <col min="4412" max="4412" width="7" customWidth="1"/>
    <col min="4413" max="4413" width="10.42578125" customWidth="1"/>
    <col min="4414" max="4414" width="8.5703125" customWidth="1"/>
    <col min="4415" max="4415" width="7.42578125" customWidth="1"/>
    <col min="4416" max="4416" width="9.5703125" customWidth="1"/>
    <col min="4417" max="4417" width="8.5703125" customWidth="1"/>
    <col min="4418" max="4418" width="7.85546875" customWidth="1"/>
    <col min="4419" max="4420" width="10.5703125" customWidth="1"/>
    <col min="4421" max="4421" width="1" customWidth="1"/>
    <col min="4422" max="4422" width="0.85546875" customWidth="1"/>
    <col min="4423" max="4608" width="10.85546875"/>
    <col min="4609" max="4609" width="0.85546875" customWidth="1"/>
    <col min="4610" max="4610" width="10.85546875"/>
    <col min="4611" max="4611" width="7.5703125" customWidth="1"/>
    <col min="4612" max="4612" width="7" customWidth="1"/>
    <col min="4613" max="4613" width="10.42578125" customWidth="1"/>
    <col min="4614" max="4614" width="8.5703125" customWidth="1"/>
    <col min="4615" max="4615" width="7.42578125" customWidth="1"/>
    <col min="4616" max="4616" width="9.5703125" customWidth="1"/>
    <col min="4617" max="4617" width="8.5703125" customWidth="1"/>
    <col min="4618" max="4618" width="7.85546875" customWidth="1"/>
    <col min="4619" max="4620" width="10.5703125" customWidth="1"/>
    <col min="4621" max="4621" width="1" customWidth="1"/>
    <col min="4622" max="4623" width="0.85546875" customWidth="1"/>
    <col min="4624" max="4624" width="10.85546875"/>
    <col min="4625" max="4625" width="7.5703125" customWidth="1"/>
    <col min="4626" max="4626" width="7" customWidth="1"/>
    <col min="4627" max="4627" width="10.42578125" customWidth="1"/>
    <col min="4628" max="4628" width="8.5703125" customWidth="1"/>
    <col min="4629" max="4629" width="7.42578125" customWidth="1"/>
    <col min="4630" max="4630" width="9.5703125" customWidth="1"/>
    <col min="4631" max="4631" width="8.5703125" customWidth="1"/>
    <col min="4632" max="4632" width="7.85546875" customWidth="1"/>
    <col min="4633" max="4634" width="10.5703125" customWidth="1"/>
    <col min="4635" max="4635" width="1" customWidth="1"/>
    <col min="4636" max="4637" width="0.85546875" customWidth="1"/>
    <col min="4638" max="4638" width="10.85546875"/>
    <col min="4639" max="4639" width="7.5703125" customWidth="1"/>
    <col min="4640" max="4640" width="7" customWidth="1"/>
    <col min="4641" max="4641" width="10.42578125" customWidth="1"/>
    <col min="4642" max="4642" width="8.5703125" customWidth="1"/>
    <col min="4643" max="4643" width="7.42578125" customWidth="1"/>
    <col min="4644" max="4644" width="9.5703125" customWidth="1"/>
    <col min="4645" max="4645" width="8.5703125" customWidth="1"/>
    <col min="4646" max="4646" width="7.85546875" customWidth="1"/>
    <col min="4647" max="4648" width="10.5703125" customWidth="1"/>
    <col min="4649" max="4649" width="1" customWidth="1"/>
    <col min="4650" max="4651" width="0.85546875" customWidth="1"/>
    <col min="4652" max="4652" width="10.85546875"/>
    <col min="4653" max="4653" width="7.5703125" customWidth="1"/>
    <col min="4654" max="4654" width="7" customWidth="1"/>
    <col min="4655" max="4655" width="10.42578125" customWidth="1"/>
    <col min="4656" max="4656" width="8.5703125" customWidth="1"/>
    <col min="4657" max="4657" width="7.42578125" customWidth="1"/>
    <col min="4658" max="4658" width="9.5703125" customWidth="1"/>
    <col min="4659" max="4659" width="8.5703125" customWidth="1"/>
    <col min="4660" max="4660" width="7.85546875" customWidth="1"/>
    <col min="4661" max="4662" width="10.5703125" customWidth="1"/>
    <col min="4663" max="4663" width="1" customWidth="1"/>
    <col min="4664" max="4665" width="0.85546875" customWidth="1"/>
    <col min="4666" max="4666" width="10.85546875"/>
    <col min="4667" max="4667" width="7.5703125" customWidth="1"/>
    <col min="4668" max="4668" width="7" customWidth="1"/>
    <col min="4669" max="4669" width="10.42578125" customWidth="1"/>
    <col min="4670" max="4670" width="8.5703125" customWidth="1"/>
    <col min="4671" max="4671" width="7.42578125" customWidth="1"/>
    <col min="4672" max="4672" width="9.5703125" customWidth="1"/>
    <col min="4673" max="4673" width="8.5703125" customWidth="1"/>
    <col min="4674" max="4674" width="7.85546875" customWidth="1"/>
    <col min="4675" max="4676" width="10.5703125" customWidth="1"/>
    <col min="4677" max="4677" width="1" customWidth="1"/>
    <col min="4678" max="4678" width="0.85546875" customWidth="1"/>
    <col min="4679" max="4864" width="10.85546875"/>
    <col min="4865" max="4865" width="0.85546875" customWidth="1"/>
    <col min="4866" max="4866" width="10.85546875"/>
    <col min="4867" max="4867" width="7.5703125" customWidth="1"/>
    <col min="4868" max="4868" width="7" customWidth="1"/>
    <col min="4869" max="4869" width="10.42578125" customWidth="1"/>
    <col min="4870" max="4870" width="8.5703125" customWidth="1"/>
    <col min="4871" max="4871" width="7.42578125" customWidth="1"/>
    <col min="4872" max="4872" width="9.5703125" customWidth="1"/>
    <col min="4873" max="4873" width="8.5703125" customWidth="1"/>
    <col min="4874" max="4874" width="7.85546875" customWidth="1"/>
    <col min="4875" max="4876" width="10.5703125" customWidth="1"/>
    <col min="4877" max="4877" width="1" customWidth="1"/>
    <col min="4878" max="4879" width="0.85546875" customWidth="1"/>
    <col min="4880" max="4880" width="10.85546875"/>
    <col min="4881" max="4881" width="7.5703125" customWidth="1"/>
    <col min="4882" max="4882" width="7" customWidth="1"/>
    <col min="4883" max="4883" width="10.42578125" customWidth="1"/>
    <col min="4884" max="4884" width="8.5703125" customWidth="1"/>
    <col min="4885" max="4885" width="7.42578125" customWidth="1"/>
    <col min="4886" max="4886" width="9.5703125" customWidth="1"/>
    <col min="4887" max="4887" width="8.5703125" customWidth="1"/>
    <col min="4888" max="4888" width="7.85546875" customWidth="1"/>
    <col min="4889" max="4890" width="10.5703125" customWidth="1"/>
    <col min="4891" max="4891" width="1" customWidth="1"/>
    <col min="4892" max="4893" width="0.85546875" customWidth="1"/>
    <col min="4894" max="4894" width="10.85546875"/>
    <col min="4895" max="4895" width="7.5703125" customWidth="1"/>
    <col min="4896" max="4896" width="7" customWidth="1"/>
    <col min="4897" max="4897" width="10.42578125" customWidth="1"/>
    <col min="4898" max="4898" width="8.5703125" customWidth="1"/>
    <col min="4899" max="4899" width="7.42578125" customWidth="1"/>
    <col min="4900" max="4900" width="9.5703125" customWidth="1"/>
    <col min="4901" max="4901" width="8.5703125" customWidth="1"/>
    <col min="4902" max="4902" width="7.85546875" customWidth="1"/>
    <col min="4903" max="4904" width="10.5703125" customWidth="1"/>
    <col min="4905" max="4905" width="1" customWidth="1"/>
    <col min="4906" max="4907" width="0.85546875" customWidth="1"/>
    <col min="4908" max="4908" width="10.85546875"/>
    <col min="4909" max="4909" width="7.5703125" customWidth="1"/>
    <col min="4910" max="4910" width="7" customWidth="1"/>
    <col min="4911" max="4911" width="10.42578125" customWidth="1"/>
    <col min="4912" max="4912" width="8.5703125" customWidth="1"/>
    <col min="4913" max="4913" width="7.42578125" customWidth="1"/>
    <col min="4914" max="4914" width="9.5703125" customWidth="1"/>
    <col min="4915" max="4915" width="8.5703125" customWidth="1"/>
    <col min="4916" max="4916" width="7.85546875" customWidth="1"/>
    <col min="4917" max="4918" width="10.5703125" customWidth="1"/>
    <col min="4919" max="4919" width="1" customWidth="1"/>
    <col min="4920" max="4921" width="0.85546875" customWidth="1"/>
    <col min="4922" max="4922" width="10.85546875"/>
    <col min="4923" max="4923" width="7.5703125" customWidth="1"/>
    <col min="4924" max="4924" width="7" customWidth="1"/>
    <col min="4925" max="4925" width="10.42578125" customWidth="1"/>
    <col min="4926" max="4926" width="8.5703125" customWidth="1"/>
    <col min="4927" max="4927" width="7.42578125" customWidth="1"/>
    <col min="4928" max="4928" width="9.5703125" customWidth="1"/>
    <col min="4929" max="4929" width="8.5703125" customWidth="1"/>
    <col min="4930" max="4930" width="7.85546875" customWidth="1"/>
    <col min="4931" max="4932" width="10.5703125" customWidth="1"/>
    <col min="4933" max="4933" width="1" customWidth="1"/>
    <col min="4934" max="4934" width="0.85546875" customWidth="1"/>
    <col min="4935" max="5120" width="10.85546875"/>
    <col min="5121" max="5121" width="0.85546875" customWidth="1"/>
    <col min="5122" max="5122" width="10.85546875"/>
    <col min="5123" max="5123" width="7.5703125" customWidth="1"/>
    <col min="5124" max="5124" width="7" customWidth="1"/>
    <col min="5125" max="5125" width="10.42578125" customWidth="1"/>
    <col min="5126" max="5126" width="8.5703125" customWidth="1"/>
    <col min="5127" max="5127" width="7.42578125" customWidth="1"/>
    <col min="5128" max="5128" width="9.5703125" customWidth="1"/>
    <col min="5129" max="5129" width="8.5703125" customWidth="1"/>
    <col min="5130" max="5130" width="7.85546875" customWidth="1"/>
    <col min="5131" max="5132" width="10.5703125" customWidth="1"/>
    <col min="5133" max="5133" width="1" customWidth="1"/>
    <col min="5134" max="5135" width="0.85546875" customWidth="1"/>
    <col min="5136" max="5136" width="10.85546875"/>
    <col min="5137" max="5137" width="7.5703125" customWidth="1"/>
    <col min="5138" max="5138" width="7" customWidth="1"/>
    <col min="5139" max="5139" width="10.42578125" customWidth="1"/>
    <col min="5140" max="5140" width="8.5703125" customWidth="1"/>
    <col min="5141" max="5141" width="7.42578125" customWidth="1"/>
    <col min="5142" max="5142" width="9.5703125" customWidth="1"/>
    <col min="5143" max="5143" width="8.5703125" customWidth="1"/>
    <col min="5144" max="5144" width="7.85546875" customWidth="1"/>
    <col min="5145" max="5146" width="10.5703125" customWidth="1"/>
    <col min="5147" max="5147" width="1" customWidth="1"/>
    <col min="5148" max="5149" width="0.85546875" customWidth="1"/>
    <col min="5150" max="5150" width="10.85546875"/>
    <col min="5151" max="5151" width="7.5703125" customWidth="1"/>
    <col min="5152" max="5152" width="7" customWidth="1"/>
    <col min="5153" max="5153" width="10.42578125" customWidth="1"/>
    <col min="5154" max="5154" width="8.5703125" customWidth="1"/>
    <col min="5155" max="5155" width="7.42578125" customWidth="1"/>
    <col min="5156" max="5156" width="9.5703125" customWidth="1"/>
    <col min="5157" max="5157" width="8.5703125" customWidth="1"/>
    <col min="5158" max="5158" width="7.85546875" customWidth="1"/>
    <col min="5159" max="5160" width="10.5703125" customWidth="1"/>
    <col min="5161" max="5161" width="1" customWidth="1"/>
    <col min="5162" max="5163" width="0.85546875" customWidth="1"/>
    <col min="5164" max="5164" width="10.85546875"/>
    <col min="5165" max="5165" width="7.5703125" customWidth="1"/>
    <col min="5166" max="5166" width="7" customWidth="1"/>
    <col min="5167" max="5167" width="10.42578125" customWidth="1"/>
    <col min="5168" max="5168" width="8.5703125" customWidth="1"/>
    <col min="5169" max="5169" width="7.42578125" customWidth="1"/>
    <col min="5170" max="5170" width="9.5703125" customWidth="1"/>
    <col min="5171" max="5171" width="8.5703125" customWidth="1"/>
    <col min="5172" max="5172" width="7.85546875" customWidth="1"/>
    <col min="5173" max="5174" width="10.5703125" customWidth="1"/>
    <col min="5175" max="5175" width="1" customWidth="1"/>
    <col min="5176" max="5177" width="0.85546875" customWidth="1"/>
    <col min="5178" max="5178" width="10.85546875"/>
    <col min="5179" max="5179" width="7.5703125" customWidth="1"/>
    <col min="5180" max="5180" width="7" customWidth="1"/>
    <col min="5181" max="5181" width="10.42578125" customWidth="1"/>
    <col min="5182" max="5182" width="8.5703125" customWidth="1"/>
    <col min="5183" max="5183" width="7.42578125" customWidth="1"/>
    <col min="5184" max="5184" width="9.5703125" customWidth="1"/>
    <col min="5185" max="5185" width="8.5703125" customWidth="1"/>
    <col min="5186" max="5186" width="7.85546875" customWidth="1"/>
    <col min="5187" max="5188" width="10.5703125" customWidth="1"/>
    <col min="5189" max="5189" width="1" customWidth="1"/>
    <col min="5190" max="5190" width="0.85546875" customWidth="1"/>
    <col min="5191" max="5376" width="10.85546875"/>
    <col min="5377" max="5377" width="0.85546875" customWidth="1"/>
    <col min="5378" max="5378" width="10.85546875"/>
    <col min="5379" max="5379" width="7.5703125" customWidth="1"/>
    <col min="5380" max="5380" width="7" customWidth="1"/>
    <col min="5381" max="5381" width="10.42578125" customWidth="1"/>
    <col min="5382" max="5382" width="8.5703125" customWidth="1"/>
    <col min="5383" max="5383" width="7.42578125" customWidth="1"/>
    <col min="5384" max="5384" width="9.5703125" customWidth="1"/>
    <col min="5385" max="5385" width="8.5703125" customWidth="1"/>
    <col min="5386" max="5386" width="7.85546875" customWidth="1"/>
    <col min="5387" max="5388" width="10.5703125" customWidth="1"/>
    <col min="5389" max="5389" width="1" customWidth="1"/>
    <col min="5390" max="5391" width="0.85546875" customWidth="1"/>
    <col min="5392" max="5392" width="10.85546875"/>
    <col min="5393" max="5393" width="7.5703125" customWidth="1"/>
    <col min="5394" max="5394" width="7" customWidth="1"/>
    <col min="5395" max="5395" width="10.42578125" customWidth="1"/>
    <col min="5396" max="5396" width="8.5703125" customWidth="1"/>
    <col min="5397" max="5397" width="7.42578125" customWidth="1"/>
    <col min="5398" max="5398" width="9.5703125" customWidth="1"/>
    <col min="5399" max="5399" width="8.5703125" customWidth="1"/>
    <col min="5400" max="5400" width="7.85546875" customWidth="1"/>
    <col min="5401" max="5402" width="10.5703125" customWidth="1"/>
    <col min="5403" max="5403" width="1" customWidth="1"/>
    <col min="5404" max="5405" width="0.85546875" customWidth="1"/>
    <col min="5406" max="5406" width="10.85546875"/>
    <col min="5407" max="5407" width="7.5703125" customWidth="1"/>
    <col min="5408" max="5408" width="7" customWidth="1"/>
    <col min="5409" max="5409" width="10.42578125" customWidth="1"/>
    <col min="5410" max="5410" width="8.5703125" customWidth="1"/>
    <col min="5411" max="5411" width="7.42578125" customWidth="1"/>
    <col min="5412" max="5412" width="9.5703125" customWidth="1"/>
    <col min="5413" max="5413" width="8.5703125" customWidth="1"/>
    <col min="5414" max="5414" width="7.85546875" customWidth="1"/>
    <col min="5415" max="5416" width="10.5703125" customWidth="1"/>
    <col min="5417" max="5417" width="1" customWidth="1"/>
    <col min="5418" max="5419" width="0.85546875" customWidth="1"/>
    <col min="5420" max="5420" width="10.85546875"/>
    <col min="5421" max="5421" width="7.5703125" customWidth="1"/>
    <col min="5422" max="5422" width="7" customWidth="1"/>
    <col min="5423" max="5423" width="10.42578125" customWidth="1"/>
    <col min="5424" max="5424" width="8.5703125" customWidth="1"/>
    <col min="5425" max="5425" width="7.42578125" customWidth="1"/>
    <col min="5426" max="5426" width="9.5703125" customWidth="1"/>
    <col min="5427" max="5427" width="8.5703125" customWidth="1"/>
    <col min="5428" max="5428" width="7.85546875" customWidth="1"/>
    <col min="5429" max="5430" width="10.5703125" customWidth="1"/>
    <col min="5431" max="5431" width="1" customWidth="1"/>
    <col min="5432" max="5433" width="0.85546875" customWidth="1"/>
    <col min="5434" max="5434" width="10.85546875"/>
    <col min="5435" max="5435" width="7.5703125" customWidth="1"/>
    <col min="5436" max="5436" width="7" customWidth="1"/>
    <col min="5437" max="5437" width="10.42578125" customWidth="1"/>
    <col min="5438" max="5438" width="8.5703125" customWidth="1"/>
    <col min="5439" max="5439" width="7.42578125" customWidth="1"/>
    <col min="5440" max="5440" width="9.5703125" customWidth="1"/>
    <col min="5441" max="5441" width="8.5703125" customWidth="1"/>
    <col min="5442" max="5442" width="7.85546875" customWidth="1"/>
    <col min="5443" max="5444" width="10.5703125" customWidth="1"/>
    <col min="5445" max="5445" width="1" customWidth="1"/>
    <col min="5446" max="5446" width="0.85546875" customWidth="1"/>
    <col min="5447" max="5632" width="10.85546875"/>
    <col min="5633" max="5633" width="0.85546875" customWidth="1"/>
    <col min="5634" max="5634" width="10.85546875"/>
    <col min="5635" max="5635" width="7.5703125" customWidth="1"/>
    <col min="5636" max="5636" width="7" customWidth="1"/>
    <col min="5637" max="5637" width="10.42578125" customWidth="1"/>
    <col min="5638" max="5638" width="8.5703125" customWidth="1"/>
    <col min="5639" max="5639" width="7.42578125" customWidth="1"/>
    <col min="5640" max="5640" width="9.5703125" customWidth="1"/>
    <col min="5641" max="5641" width="8.5703125" customWidth="1"/>
    <col min="5642" max="5642" width="7.85546875" customWidth="1"/>
    <col min="5643" max="5644" width="10.5703125" customWidth="1"/>
    <col min="5645" max="5645" width="1" customWidth="1"/>
    <col min="5646" max="5647" width="0.85546875" customWidth="1"/>
    <col min="5648" max="5648" width="10.85546875"/>
    <col min="5649" max="5649" width="7.5703125" customWidth="1"/>
    <col min="5650" max="5650" width="7" customWidth="1"/>
    <col min="5651" max="5651" width="10.42578125" customWidth="1"/>
    <col min="5652" max="5652" width="8.5703125" customWidth="1"/>
    <col min="5653" max="5653" width="7.42578125" customWidth="1"/>
    <col min="5654" max="5654" width="9.5703125" customWidth="1"/>
    <col min="5655" max="5655" width="8.5703125" customWidth="1"/>
    <col min="5656" max="5656" width="7.85546875" customWidth="1"/>
    <col min="5657" max="5658" width="10.5703125" customWidth="1"/>
    <col min="5659" max="5659" width="1" customWidth="1"/>
    <col min="5660" max="5661" width="0.85546875" customWidth="1"/>
    <col min="5662" max="5662" width="10.85546875"/>
    <col min="5663" max="5663" width="7.5703125" customWidth="1"/>
    <col min="5664" max="5664" width="7" customWidth="1"/>
    <col min="5665" max="5665" width="10.42578125" customWidth="1"/>
    <col min="5666" max="5666" width="8.5703125" customWidth="1"/>
    <col min="5667" max="5667" width="7.42578125" customWidth="1"/>
    <col min="5668" max="5668" width="9.5703125" customWidth="1"/>
    <col min="5669" max="5669" width="8.5703125" customWidth="1"/>
    <col min="5670" max="5670" width="7.85546875" customWidth="1"/>
    <col min="5671" max="5672" width="10.5703125" customWidth="1"/>
    <col min="5673" max="5673" width="1" customWidth="1"/>
    <col min="5674" max="5675" width="0.85546875" customWidth="1"/>
    <col min="5676" max="5676" width="10.85546875"/>
    <col min="5677" max="5677" width="7.5703125" customWidth="1"/>
    <col min="5678" max="5678" width="7" customWidth="1"/>
    <col min="5679" max="5679" width="10.42578125" customWidth="1"/>
    <col min="5680" max="5680" width="8.5703125" customWidth="1"/>
    <col min="5681" max="5681" width="7.42578125" customWidth="1"/>
    <col min="5682" max="5682" width="9.5703125" customWidth="1"/>
    <col min="5683" max="5683" width="8.5703125" customWidth="1"/>
    <col min="5684" max="5684" width="7.85546875" customWidth="1"/>
    <col min="5685" max="5686" width="10.5703125" customWidth="1"/>
    <col min="5687" max="5687" width="1" customWidth="1"/>
    <col min="5688" max="5689" width="0.85546875" customWidth="1"/>
    <col min="5690" max="5690" width="10.85546875"/>
    <col min="5691" max="5691" width="7.5703125" customWidth="1"/>
    <col min="5692" max="5692" width="7" customWidth="1"/>
    <col min="5693" max="5693" width="10.42578125" customWidth="1"/>
    <col min="5694" max="5694" width="8.5703125" customWidth="1"/>
    <col min="5695" max="5695" width="7.42578125" customWidth="1"/>
    <col min="5696" max="5696" width="9.5703125" customWidth="1"/>
    <col min="5697" max="5697" width="8.5703125" customWidth="1"/>
    <col min="5698" max="5698" width="7.85546875" customWidth="1"/>
    <col min="5699" max="5700" width="10.5703125" customWidth="1"/>
    <col min="5701" max="5701" width="1" customWidth="1"/>
    <col min="5702" max="5702" width="0.85546875" customWidth="1"/>
    <col min="5703" max="5888" width="10.85546875"/>
    <col min="5889" max="5889" width="0.85546875" customWidth="1"/>
    <col min="5890" max="5890" width="10.85546875"/>
    <col min="5891" max="5891" width="7.5703125" customWidth="1"/>
    <col min="5892" max="5892" width="7" customWidth="1"/>
    <col min="5893" max="5893" width="10.42578125" customWidth="1"/>
    <col min="5894" max="5894" width="8.5703125" customWidth="1"/>
    <col min="5895" max="5895" width="7.42578125" customWidth="1"/>
    <col min="5896" max="5896" width="9.5703125" customWidth="1"/>
    <col min="5897" max="5897" width="8.5703125" customWidth="1"/>
    <col min="5898" max="5898" width="7.85546875" customWidth="1"/>
    <col min="5899" max="5900" width="10.5703125" customWidth="1"/>
    <col min="5901" max="5901" width="1" customWidth="1"/>
    <col min="5902" max="5903" width="0.85546875" customWidth="1"/>
    <col min="5904" max="5904" width="10.85546875"/>
    <col min="5905" max="5905" width="7.5703125" customWidth="1"/>
    <col min="5906" max="5906" width="7" customWidth="1"/>
    <col min="5907" max="5907" width="10.42578125" customWidth="1"/>
    <col min="5908" max="5908" width="8.5703125" customWidth="1"/>
    <col min="5909" max="5909" width="7.42578125" customWidth="1"/>
    <col min="5910" max="5910" width="9.5703125" customWidth="1"/>
    <col min="5911" max="5911" width="8.5703125" customWidth="1"/>
    <col min="5912" max="5912" width="7.85546875" customWidth="1"/>
    <col min="5913" max="5914" width="10.5703125" customWidth="1"/>
    <col min="5915" max="5915" width="1" customWidth="1"/>
    <col min="5916" max="5917" width="0.85546875" customWidth="1"/>
    <col min="5918" max="5918" width="10.85546875"/>
    <col min="5919" max="5919" width="7.5703125" customWidth="1"/>
    <col min="5920" max="5920" width="7" customWidth="1"/>
    <col min="5921" max="5921" width="10.42578125" customWidth="1"/>
    <col min="5922" max="5922" width="8.5703125" customWidth="1"/>
    <col min="5923" max="5923" width="7.42578125" customWidth="1"/>
    <col min="5924" max="5924" width="9.5703125" customWidth="1"/>
    <col min="5925" max="5925" width="8.5703125" customWidth="1"/>
    <col min="5926" max="5926" width="7.85546875" customWidth="1"/>
    <col min="5927" max="5928" width="10.5703125" customWidth="1"/>
    <col min="5929" max="5929" width="1" customWidth="1"/>
    <col min="5930" max="5931" width="0.85546875" customWidth="1"/>
    <col min="5932" max="5932" width="10.85546875"/>
    <col min="5933" max="5933" width="7.5703125" customWidth="1"/>
    <col min="5934" max="5934" width="7" customWidth="1"/>
    <col min="5935" max="5935" width="10.42578125" customWidth="1"/>
    <col min="5936" max="5936" width="8.5703125" customWidth="1"/>
    <col min="5937" max="5937" width="7.42578125" customWidth="1"/>
    <col min="5938" max="5938" width="9.5703125" customWidth="1"/>
    <col min="5939" max="5939" width="8.5703125" customWidth="1"/>
    <col min="5940" max="5940" width="7.85546875" customWidth="1"/>
    <col min="5941" max="5942" width="10.5703125" customWidth="1"/>
    <col min="5943" max="5943" width="1" customWidth="1"/>
    <col min="5944" max="5945" width="0.85546875" customWidth="1"/>
    <col min="5946" max="5946" width="10.85546875"/>
    <col min="5947" max="5947" width="7.5703125" customWidth="1"/>
    <col min="5948" max="5948" width="7" customWidth="1"/>
    <col min="5949" max="5949" width="10.42578125" customWidth="1"/>
    <col min="5950" max="5950" width="8.5703125" customWidth="1"/>
    <col min="5951" max="5951" width="7.42578125" customWidth="1"/>
    <col min="5952" max="5952" width="9.5703125" customWidth="1"/>
    <col min="5953" max="5953" width="8.5703125" customWidth="1"/>
    <col min="5954" max="5954" width="7.85546875" customWidth="1"/>
    <col min="5955" max="5956" width="10.5703125" customWidth="1"/>
    <col min="5957" max="5957" width="1" customWidth="1"/>
    <col min="5958" max="5958" width="0.85546875" customWidth="1"/>
    <col min="5959" max="6144" width="10.85546875"/>
    <col min="6145" max="6145" width="0.85546875" customWidth="1"/>
    <col min="6146" max="6146" width="10.85546875"/>
    <col min="6147" max="6147" width="7.5703125" customWidth="1"/>
    <col min="6148" max="6148" width="7" customWidth="1"/>
    <col min="6149" max="6149" width="10.42578125" customWidth="1"/>
    <col min="6150" max="6150" width="8.5703125" customWidth="1"/>
    <col min="6151" max="6151" width="7.42578125" customWidth="1"/>
    <col min="6152" max="6152" width="9.5703125" customWidth="1"/>
    <col min="6153" max="6153" width="8.5703125" customWidth="1"/>
    <col min="6154" max="6154" width="7.85546875" customWidth="1"/>
    <col min="6155" max="6156" width="10.5703125" customWidth="1"/>
    <col min="6157" max="6157" width="1" customWidth="1"/>
    <col min="6158" max="6159" width="0.85546875" customWidth="1"/>
    <col min="6160" max="6160" width="10.85546875"/>
    <col min="6161" max="6161" width="7.5703125" customWidth="1"/>
    <col min="6162" max="6162" width="7" customWidth="1"/>
    <col min="6163" max="6163" width="10.42578125" customWidth="1"/>
    <col min="6164" max="6164" width="8.5703125" customWidth="1"/>
    <col min="6165" max="6165" width="7.42578125" customWidth="1"/>
    <col min="6166" max="6166" width="9.5703125" customWidth="1"/>
    <col min="6167" max="6167" width="8.5703125" customWidth="1"/>
    <col min="6168" max="6168" width="7.85546875" customWidth="1"/>
    <col min="6169" max="6170" width="10.5703125" customWidth="1"/>
    <col min="6171" max="6171" width="1" customWidth="1"/>
    <col min="6172" max="6173" width="0.85546875" customWidth="1"/>
    <col min="6174" max="6174" width="10.85546875"/>
    <col min="6175" max="6175" width="7.5703125" customWidth="1"/>
    <col min="6176" max="6176" width="7" customWidth="1"/>
    <col min="6177" max="6177" width="10.42578125" customWidth="1"/>
    <col min="6178" max="6178" width="8.5703125" customWidth="1"/>
    <col min="6179" max="6179" width="7.42578125" customWidth="1"/>
    <col min="6180" max="6180" width="9.5703125" customWidth="1"/>
    <col min="6181" max="6181" width="8.5703125" customWidth="1"/>
    <col min="6182" max="6182" width="7.85546875" customWidth="1"/>
    <col min="6183" max="6184" width="10.5703125" customWidth="1"/>
    <col min="6185" max="6185" width="1" customWidth="1"/>
    <col min="6186" max="6187" width="0.85546875" customWidth="1"/>
    <col min="6188" max="6188" width="10.85546875"/>
    <col min="6189" max="6189" width="7.5703125" customWidth="1"/>
    <col min="6190" max="6190" width="7" customWidth="1"/>
    <col min="6191" max="6191" width="10.42578125" customWidth="1"/>
    <col min="6192" max="6192" width="8.5703125" customWidth="1"/>
    <col min="6193" max="6193" width="7.42578125" customWidth="1"/>
    <col min="6194" max="6194" width="9.5703125" customWidth="1"/>
    <col min="6195" max="6195" width="8.5703125" customWidth="1"/>
    <col min="6196" max="6196" width="7.85546875" customWidth="1"/>
    <col min="6197" max="6198" width="10.5703125" customWidth="1"/>
    <col min="6199" max="6199" width="1" customWidth="1"/>
    <col min="6200" max="6201" width="0.85546875" customWidth="1"/>
    <col min="6202" max="6202" width="10.85546875"/>
    <col min="6203" max="6203" width="7.5703125" customWidth="1"/>
    <col min="6204" max="6204" width="7" customWidth="1"/>
    <col min="6205" max="6205" width="10.42578125" customWidth="1"/>
    <col min="6206" max="6206" width="8.5703125" customWidth="1"/>
    <col min="6207" max="6207" width="7.42578125" customWidth="1"/>
    <col min="6208" max="6208" width="9.5703125" customWidth="1"/>
    <col min="6209" max="6209" width="8.5703125" customWidth="1"/>
    <col min="6210" max="6210" width="7.85546875" customWidth="1"/>
    <col min="6211" max="6212" width="10.5703125" customWidth="1"/>
    <col min="6213" max="6213" width="1" customWidth="1"/>
    <col min="6214" max="6214" width="0.85546875" customWidth="1"/>
    <col min="6215" max="6400" width="10.85546875"/>
    <col min="6401" max="6401" width="0.85546875" customWidth="1"/>
    <col min="6402" max="6402" width="10.85546875"/>
    <col min="6403" max="6403" width="7.5703125" customWidth="1"/>
    <col min="6404" max="6404" width="7" customWidth="1"/>
    <col min="6405" max="6405" width="10.42578125" customWidth="1"/>
    <col min="6406" max="6406" width="8.5703125" customWidth="1"/>
    <col min="6407" max="6407" width="7.42578125" customWidth="1"/>
    <col min="6408" max="6408" width="9.5703125" customWidth="1"/>
    <col min="6409" max="6409" width="8.5703125" customWidth="1"/>
    <col min="6410" max="6410" width="7.85546875" customWidth="1"/>
    <col min="6411" max="6412" width="10.5703125" customWidth="1"/>
    <col min="6413" max="6413" width="1" customWidth="1"/>
    <col min="6414" max="6415" width="0.85546875" customWidth="1"/>
    <col min="6416" max="6416" width="10.85546875"/>
    <col min="6417" max="6417" width="7.5703125" customWidth="1"/>
    <col min="6418" max="6418" width="7" customWidth="1"/>
    <col min="6419" max="6419" width="10.42578125" customWidth="1"/>
    <col min="6420" max="6420" width="8.5703125" customWidth="1"/>
    <col min="6421" max="6421" width="7.42578125" customWidth="1"/>
    <col min="6422" max="6422" width="9.5703125" customWidth="1"/>
    <col min="6423" max="6423" width="8.5703125" customWidth="1"/>
    <col min="6424" max="6424" width="7.85546875" customWidth="1"/>
    <col min="6425" max="6426" width="10.5703125" customWidth="1"/>
    <col min="6427" max="6427" width="1" customWidth="1"/>
    <col min="6428" max="6429" width="0.85546875" customWidth="1"/>
    <col min="6430" max="6430" width="10.85546875"/>
    <col min="6431" max="6431" width="7.5703125" customWidth="1"/>
    <col min="6432" max="6432" width="7" customWidth="1"/>
    <col min="6433" max="6433" width="10.42578125" customWidth="1"/>
    <col min="6434" max="6434" width="8.5703125" customWidth="1"/>
    <col min="6435" max="6435" width="7.42578125" customWidth="1"/>
    <col min="6436" max="6436" width="9.5703125" customWidth="1"/>
    <col min="6437" max="6437" width="8.5703125" customWidth="1"/>
    <col min="6438" max="6438" width="7.85546875" customWidth="1"/>
    <col min="6439" max="6440" width="10.5703125" customWidth="1"/>
    <col min="6441" max="6441" width="1" customWidth="1"/>
    <col min="6442" max="6443" width="0.85546875" customWidth="1"/>
    <col min="6444" max="6444" width="10.85546875"/>
    <col min="6445" max="6445" width="7.5703125" customWidth="1"/>
    <col min="6446" max="6446" width="7" customWidth="1"/>
    <col min="6447" max="6447" width="10.42578125" customWidth="1"/>
    <col min="6448" max="6448" width="8.5703125" customWidth="1"/>
    <col min="6449" max="6449" width="7.42578125" customWidth="1"/>
    <col min="6450" max="6450" width="9.5703125" customWidth="1"/>
    <col min="6451" max="6451" width="8.5703125" customWidth="1"/>
    <col min="6452" max="6452" width="7.85546875" customWidth="1"/>
    <col min="6453" max="6454" width="10.5703125" customWidth="1"/>
    <col min="6455" max="6455" width="1" customWidth="1"/>
    <col min="6456" max="6457" width="0.85546875" customWidth="1"/>
    <col min="6458" max="6458" width="10.85546875"/>
    <col min="6459" max="6459" width="7.5703125" customWidth="1"/>
    <col min="6460" max="6460" width="7" customWidth="1"/>
    <col min="6461" max="6461" width="10.42578125" customWidth="1"/>
    <col min="6462" max="6462" width="8.5703125" customWidth="1"/>
    <col min="6463" max="6463" width="7.42578125" customWidth="1"/>
    <col min="6464" max="6464" width="9.5703125" customWidth="1"/>
    <col min="6465" max="6465" width="8.5703125" customWidth="1"/>
    <col min="6466" max="6466" width="7.85546875" customWidth="1"/>
    <col min="6467" max="6468" width="10.5703125" customWidth="1"/>
    <col min="6469" max="6469" width="1" customWidth="1"/>
    <col min="6470" max="6470" width="0.85546875" customWidth="1"/>
    <col min="6471" max="6656" width="10.85546875"/>
    <col min="6657" max="6657" width="0.85546875" customWidth="1"/>
    <col min="6658" max="6658" width="10.85546875"/>
    <col min="6659" max="6659" width="7.5703125" customWidth="1"/>
    <col min="6660" max="6660" width="7" customWidth="1"/>
    <col min="6661" max="6661" width="10.42578125" customWidth="1"/>
    <col min="6662" max="6662" width="8.5703125" customWidth="1"/>
    <col min="6663" max="6663" width="7.42578125" customWidth="1"/>
    <col min="6664" max="6664" width="9.5703125" customWidth="1"/>
    <col min="6665" max="6665" width="8.5703125" customWidth="1"/>
    <col min="6666" max="6666" width="7.85546875" customWidth="1"/>
    <col min="6667" max="6668" width="10.5703125" customWidth="1"/>
    <col min="6669" max="6669" width="1" customWidth="1"/>
    <col min="6670" max="6671" width="0.85546875" customWidth="1"/>
    <col min="6672" max="6672" width="10.85546875"/>
    <col min="6673" max="6673" width="7.5703125" customWidth="1"/>
    <col min="6674" max="6674" width="7" customWidth="1"/>
    <col min="6675" max="6675" width="10.42578125" customWidth="1"/>
    <col min="6676" max="6676" width="8.5703125" customWidth="1"/>
    <col min="6677" max="6677" width="7.42578125" customWidth="1"/>
    <col min="6678" max="6678" width="9.5703125" customWidth="1"/>
    <col min="6679" max="6679" width="8.5703125" customWidth="1"/>
    <col min="6680" max="6680" width="7.85546875" customWidth="1"/>
    <col min="6681" max="6682" width="10.5703125" customWidth="1"/>
    <col min="6683" max="6683" width="1" customWidth="1"/>
    <col min="6684" max="6685" width="0.85546875" customWidth="1"/>
    <col min="6686" max="6686" width="10.85546875"/>
    <col min="6687" max="6687" width="7.5703125" customWidth="1"/>
    <col min="6688" max="6688" width="7" customWidth="1"/>
    <col min="6689" max="6689" width="10.42578125" customWidth="1"/>
    <col min="6690" max="6690" width="8.5703125" customWidth="1"/>
    <col min="6691" max="6691" width="7.42578125" customWidth="1"/>
    <col min="6692" max="6692" width="9.5703125" customWidth="1"/>
    <col min="6693" max="6693" width="8.5703125" customWidth="1"/>
    <col min="6694" max="6694" width="7.85546875" customWidth="1"/>
    <col min="6695" max="6696" width="10.5703125" customWidth="1"/>
    <col min="6697" max="6697" width="1" customWidth="1"/>
    <col min="6698" max="6699" width="0.85546875" customWidth="1"/>
    <col min="6700" max="6700" width="10.85546875"/>
    <col min="6701" max="6701" width="7.5703125" customWidth="1"/>
    <col min="6702" max="6702" width="7" customWidth="1"/>
    <col min="6703" max="6703" width="10.42578125" customWidth="1"/>
    <col min="6704" max="6704" width="8.5703125" customWidth="1"/>
    <col min="6705" max="6705" width="7.42578125" customWidth="1"/>
    <col min="6706" max="6706" width="9.5703125" customWidth="1"/>
    <col min="6707" max="6707" width="8.5703125" customWidth="1"/>
    <col min="6708" max="6708" width="7.85546875" customWidth="1"/>
    <col min="6709" max="6710" width="10.5703125" customWidth="1"/>
    <col min="6711" max="6711" width="1" customWidth="1"/>
    <col min="6712" max="6713" width="0.85546875" customWidth="1"/>
    <col min="6714" max="6714" width="10.85546875"/>
    <col min="6715" max="6715" width="7.5703125" customWidth="1"/>
    <col min="6716" max="6716" width="7" customWidth="1"/>
    <col min="6717" max="6717" width="10.42578125" customWidth="1"/>
    <col min="6718" max="6718" width="8.5703125" customWidth="1"/>
    <col min="6719" max="6719" width="7.42578125" customWidth="1"/>
    <col min="6720" max="6720" width="9.5703125" customWidth="1"/>
    <col min="6721" max="6721" width="8.5703125" customWidth="1"/>
    <col min="6722" max="6722" width="7.85546875" customWidth="1"/>
    <col min="6723" max="6724" width="10.5703125" customWidth="1"/>
    <col min="6725" max="6725" width="1" customWidth="1"/>
    <col min="6726" max="6726" width="0.85546875" customWidth="1"/>
    <col min="6727" max="6912" width="10.85546875"/>
    <col min="6913" max="6913" width="0.85546875" customWidth="1"/>
    <col min="6914" max="6914" width="10.85546875"/>
    <col min="6915" max="6915" width="7.5703125" customWidth="1"/>
    <col min="6916" max="6916" width="7" customWidth="1"/>
    <col min="6917" max="6917" width="10.42578125" customWidth="1"/>
    <col min="6918" max="6918" width="8.5703125" customWidth="1"/>
    <col min="6919" max="6919" width="7.42578125" customWidth="1"/>
    <col min="6920" max="6920" width="9.5703125" customWidth="1"/>
    <col min="6921" max="6921" width="8.5703125" customWidth="1"/>
    <col min="6922" max="6922" width="7.85546875" customWidth="1"/>
    <col min="6923" max="6924" width="10.5703125" customWidth="1"/>
    <col min="6925" max="6925" width="1" customWidth="1"/>
    <col min="6926" max="6927" width="0.85546875" customWidth="1"/>
    <col min="6928" max="6928" width="10.85546875"/>
    <col min="6929" max="6929" width="7.5703125" customWidth="1"/>
    <col min="6930" max="6930" width="7" customWidth="1"/>
    <col min="6931" max="6931" width="10.42578125" customWidth="1"/>
    <col min="6932" max="6932" width="8.5703125" customWidth="1"/>
    <col min="6933" max="6933" width="7.42578125" customWidth="1"/>
    <col min="6934" max="6934" width="9.5703125" customWidth="1"/>
    <col min="6935" max="6935" width="8.5703125" customWidth="1"/>
    <col min="6936" max="6936" width="7.85546875" customWidth="1"/>
    <col min="6937" max="6938" width="10.5703125" customWidth="1"/>
    <col min="6939" max="6939" width="1" customWidth="1"/>
    <col min="6940" max="6941" width="0.85546875" customWidth="1"/>
    <col min="6942" max="6942" width="10.85546875"/>
    <col min="6943" max="6943" width="7.5703125" customWidth="1"/>
    <col min="6944" max="6944" width="7" customWidth="1"/>
    <col min="6945" max="6945" width="10.42578125" customWidth="1"/>
    <col min="6946" max="6946" width="8.5703125" customWidth="1"/>
    <col min="6947" max="6947" width="7.42578125" customWidth="1"/>
    <col min="6948" max="6948" width="9.5703125" customWidth="1"/>
    <col min="6949" max="6949" width="8.5703125" customWidth="1"/>
    <col min="6950" max="6950" width="7.85546875" customWidth="1"/>
    <col min="6951" max="6952" width="10.5703125" customWidth="1"/>
    <col min="6953" max="6953" width="1" customWidth="1"/>
    <col min="6954" max="6955" width="0.85546875" customWidth="1"/>
    <col min="6956" max="6956" width="10.85546875"/>
    <col min="6957" max="6957" width="7.5703125" customWidth="1"/>
    <col min="6958" max="6958" width="7" customWidth="1"/>
    <col min="6959" max="6959" width="10.42578125" customWidth="1"/>
    <col min="6960" max="6960" width="8.5703125" customWidth="1"/>
    <col min="6961" max="6961" width="7.42578125" customWidth="1"/>
    <col min="6962" max="6962" width="9.5703125" customWidth="1"/>
    <col min="6963" max="6963" width="8.5703125" customWidth="1"/>
    <col min="6964" max="6964" width="7.85546875" customWidth="1"/>
    <col min="6965" max="6966" width="10.5703125" customWidth="1"/>
    <col min="6967" max="6967" width="1" customWidth="1"/>
    <col min="6968" max="6969" width="0.85546875" customWidth="1"/>
    <col min="6970" max="6970" width="10.85546875"/>
    <col min="6971" max="6971" width="7.5703125" customWidth="1"/>
    <col min="6972" max="6972" width="7" customWidth="1"/>
    <col min="6973" max="6973" width="10.42578125" customWidth="1"/>
    <col min="6974" max="6974" width="8.5703125" customWidth="1"/>
    <col min="6975" max="6975" width="7.42578125" customWidth="1"/>
    <col min="6976" max="6976" width="9.5703125" customWidth="1"/>
    <col min="6977" max="6977" width="8.5703125" customWidth="1"/>
    <col min="6978" max="6978" width="7.85546875" customWidth="1"/>
    <col min="6979" max="6980" width="10.5703125" customWidth="1"/>
    <col min="6981" max="6981" width="1" customWidth="1"/>
    <col min="6982" max="6982" width="0.85546875" customWidth="1"/>
    <col min="6983" max="7168" width="10.85546875"/>
    <col min="7169" max="7169" width="0.85546875" customWidth="1"/>
    <col min="7170" max="7170" width="10.85546875"/>
    <col min="7171" max="7171" width="7.5703125" customWidth="1"/>
    <col min="7172" max="7172" width="7" customWidth="1"/>
    <col min="7173" max="7173" width="10.42578125" customWidth="1"/>
    <col min="7174" max="7174" width="8.5703125" customWidth="1"/>
    <col min="7175" max="7175" width="7.42578125" customWidth="1"/>
    <col min="7176" max="7176" width="9.5703125" customWidth="1"/>
    <col min="7177" max="7177" width="8.5703125" customWidth="1"/>
    <col min="7178" max="7178" width="7.85546875" customWidth="1"/>
    <col min="7179" max="7180" width="10.5703125" customWidth="1"/>
    <col min="7181" max="7181" width="1" customWidth="1"/>
    <col min="7182" max="7183" width="0.85546875" customWidth="1"/>
    <col min="7184" max="7184" width="10.85546875"/>
    <col min="7185" max="7185" width="7.5703125" customWidth="1"/>
    <col min="7186" max="7186" width="7" customWidth="1"/>
    <col min="7187" max="7187" width="10.42578125" customWidth="1"/>
    <col min="7188" max="7188" width="8.5703125" customWidth="1"/>
    <col min="7189" max="7189" width="7.42578125" customWidth="1"/>
    <col min="7190" max="7190" width="9.5703125" customWidth="1"/>
    <col min="7191" max="7191" width="8.5703125" customWidth="1"/>
    <col min="7192" max="7192" width="7.85546875" customWidth="1"/>
    <col min="7193" max="7194" width="10.5703125" customWidth="1"/>
    <col min="7195" max="7195" width="1" customWidth="1"/>
    <col min="7196" max="7197" width="0.85546875" customWidth="1"/>
    <col min="7198" max="7198" width="10.85546875"/>
    <col min="7199" max="7199" width="7.5703125" customWidth="1"/>
    <col min="7200" max="7200" width="7" customWidth="1"/>
    <col min="7201" max="7201" width="10.42578125" customWidth="1"/>
    <col min="7202" max="7202" width="8.5703125" customWidth="1"/>
    <col min="7203" max="7203" width="7.42578125" customWidth="1"/>
    <col min="7204" max="7204" width="9.5703125" customWidth="1"/>
    <col min="7205" max="7205" width="8.5703125" customWidth="1"/>
    <col min="7206" max="7206" width="7.85546875" customWidth="1"/>
    <col min="7207" max="7208" width="10.5703125" customWidth="1"/>
    <col min="7209" max="7209" width="1" customWidth="1"/>
    <col min="7210" max="7211" width="0.85546875" customWidth="1"/>
    <col min="7212" max="7212" width="10.85546875"/>
    <col min="7213" max="7213" width="7.5703125" customWidth="1"/>
    <col min="7214" max="7214" width="7" customWidth="1"/>
    <col min="7215" max="7215" width="10.42578125" customWidth="1"/>
    <col min="7216" max="7216" width="8.5703125" customWidth="1"/>
    <col min="7217" max="7217" width="7.42578125" customWidth="1"/>
    <col min="7218" max="7218" width="9.5703125" customWidth="1"/>
    <col min="7219" max="7219" width="8.5703125" customWidth="1"/>
    <col min="7220" max="7220" width="7.85546875" customWidth="1"/>
    <col min="7221" max="7222" width="10.5703125" customWidth="1"/>
    <col min="7223" max="7223" width="1" customWidth="1"/>
    <col min="7224" max="7225" width="0.85546875" customWidth="1"/>
    <col min="7226" max="7226" width="10.85546875"/>
    <col min="7227" max="7227" width="7.5703125" customWidth="1"/>
    <col min="7228" max="7228" width="7" customWidth="1"/>
    <col min="7229" max="7229" width="10.42578125" customWidth="1"/>
    <col min="7230" max="7230" width="8.5703125" customWidth="1"/>
    <col min="7231" max="7231" width="7.42578125" customWidth="1"/>
    <col min="7232" max="7232" width="9.5703125" customWidth="1"/>
    <col min="7233" max="7233" width="8.5703125" customWidth="1"/>
    <col min="7234" max="7234" width="7.85546875" customWidth="1"/>
    <col min="7235" max="7236" width="10.5703125" customWidth="1"/>
    <col min="7237" max="7237" width="1" customWidth="1"/>
    <col min="7238" max="7238" width="0.85546875" customWidth="1"/>
    <col min="7239" max="7424" width="10.85546875"/>
    <col min="7425" max="7425" width="0.85546875" customWidth="1"/>
    <col min="7426" max="7426" width="10.85546875"/>
    <col min="7427" max="7427" width="7.5703125" customWidth="1"/>
    <col min="7428" max="7428" width="7" customWidth="1"/>
    <col min="7429" max="7429" width="10.42578125" customWidth="1"/>
    <col min="7430" max="7430" width="8.5703125" customWidth="1"/>
    <col min="7431" max="7431" width="7.42578125" customWidth="1"/>
    <col min="7432" max="7432" width="9.5703125" customWidth="1"/>
    <col min="7433" max="7433" width="8.5703125" customWidth="1"/>
    <col min="7434" max="7434" width="7.85546875" customWidth="1"/>
    <col min="7435" max="7436" width="10.5703125" customWidth="1"/>
    <col min="7437" max="7437" width="1" customWidth="1"/>
    <col min="7438" max="7439" width="0.85546875" customWidth="1"/>
    <col min="7440" max="7440" width="10.85546875"/>
    <col min="7441" max="7441" width="7.5703125" customWidth="1"/>
    <col min="7442" max="7442" width="7" customWidth="1"/>
    <col min="7443" max="7443" width="10.42578125" customWidth="1"/>
    <col min="7444" max="7444" width="8.5703125" customWidth="1"/>
    <col min="7445" max="7445" width="7.42578125" customWidth="1"/>
    <col min="7446" max="7446" width="9.5703125" customWidth="1"/>
    <col min="7447" max="7447" width="8.5703125" customWidth="1"/>
    <col min="7448" max="7448" width="7.85546875" customWidth="1"/>
    <col min="7449" max="7450" width="10.5703125" customWidth="1"/>
    <col min="7451" max="7451" width="1" customWidth="1"/>
    <col min="7452" max="7453" width="0.85546875" customWidth="1"/>
    <col min="7454" max="7454" width="10.85546875"/>
    <col min="7455" max="7455" width="7.5703125" customWidth="1"/>
    <col min="7456" max="7456" width="7" customWidth="1"/>
    <col min="7457" max="7457" width="10.42578125" customWidth="1"/>
    <col min="7458" max="7458" width="8.5703125" customWidth="1"/>
    <col min="7459" max="7459" width="7.42578125" customWidth="1"/>
    <col min="7460" max="7460" width="9.5703125" customWidth="1"/>
    <col min="7461" max="7461" width="8.5703125" customWidth="1"/>
    <col min="7462" max="7462" width="7.85546875" customWidth="1"/>
    <col min="7463" max="7464" width="10.5703125" customWidth="1"/>
    <col min="7465" max="7465" width="1" customWidth="1"/>
    <col min="7466" max="7467" width="0.85546875" customWidth="1"/>
    <col min="7468" max="7468" width="10.85546875"/>
    <col min="7469" max="7469" width="7.5703125" customWidth="1"/>
    <col min="7470" max="7470" width="7" customWidth="1"/>
    <col min="7471" max="7471" width="10.42578125" customWidth="1"/>
    <col min="7472" max="7472" width="8.5703125" customWidth="1"/>
    <col min="7473" max="7473" width="7.42578125" customWidth="1"/>
    <col min="7474" max="7474" width="9.5703125" customWidth="1"/>
    <col min="7475" max="7475" width="8.5703125" customWidth="1"/>
    <col min="7476" max="7476" width="7.85546875" customWidth="1"/>
    <col min="7477" max="7478" width="10.5703125" customWidth="1"/>
    <col min="7479" max="7479" width="1" customWidth="1"/>
    <col min="7480" max="7481" width="0.85546875" customWidth="1"/>
    <col min="7482" max="7482" width="10.85546875"/>
    <col min="7483" max="7483" width="7.5703125" customWidth="1"/>
    <col min="7484" max="7484" width="7" customWidth="1"/>
    <col min="7485" max="7485" width="10.42578125" customWidth="1"/>
    <col min="7486" max="7486" width="8.5703125" customWidth="1"/>
    <col min="7487" max="7487" width="7.42578125" customWidth="1"/>
    <col min="7488" max="7488" width="9.5703125" customWidth="1"/>
    <col min="7489" max="7489" width="8.5703125" customWidth="1"/>
    <col min="7490" max="7490" width="7.85546875" customWidth="1"/>
    <col min="7491" max="7492" width="10.5703125" customWidth="1"/>
    <col min="7493" max="7493" width="1" customWidth="1"/>
    <col min="7494" max="7494" width="0.85546875" customWidth="1"/>
    <col min="7495" max="7680" width="10.85546875"/>
    <col min="7681" max="7681" width="0.85546875" customWidth="1"/>
    <col min="7682" max="7682" width="10.85546875"/>
    <col min="7683" max="7683" width="7.5703125" customWidth="1"/>
    <col min="7684" max="7684" width="7" customWidth="1"/>
    <col min="7685" max="7685" width="10.42578125" customWidth="1"/>
    <col min="7686" max="7686" width="8.5703125" customWidth="1"/>
    <col min="7687" max="7687" width="7.42578125" customWidth="1"/>
    <col min="7688" max="7688" width="9.5703125" customWidth="1"/>
    <col min="7689" max="7689" width="8.5703125" customWidth="1"/>
    <col min="7690" max="7690" width="7.85546875" customWidth="1"/>
    <col min="7691" max="7692" width="10.5703125" customWidth="1"/>
    <col min="7693" max="7693" width="1" customWidth="1"/>
    <col min="7694" max="7695" width="0.85546875" customWidth="1"/>
    <col min="7696" max="7696" width="10.85546875"/>
    <col min="7697" max="7697" width="7.5703125" customWidth="1"/>
    <col min="7698" max="7698" width="7" customWidth="1"/>
    <col min="7699" max="7699" width="10.42578125" customWidth="1"/>
    <col min="7700" max="7700" width="8.5703125" customWidth="1"/>
    <col min="7701" max="7701" width="7.42578125" customWidth="1"/>
    <col min="7702" max="7702" width="9.5703125" customWidth="1"/>
    <col min="7703" max="7703" width="8.5703125" customWidth="1"/>
    <col min="7704" max="7704" width="7.85546875" customWidth="1"/>
    <col min="7705" max="7706" width="10.5703125" customWidth="1"/>
    <col min="7707" max="7707" width="1" customWidth="1"/>
    <col min="7708" max="7709" width="0.85546875" customWidth="1"/>
    <col min="7710" max="7710" width="10.85546875"/>
    <col min="7711" max="7711" width="7.5703125" customWidth="1"/>
    <col min="7712" max="7712" width="7" customWidth="1"/>
    <col min="7713" max="7713" width="10.42578125" customWidth="1"/>
    <col min="7714" max="7714" width="8.5703125" customWidth="1"/>
    <col min="7715" max="7715" width="7.42578125" customWidth="1"/>
    <col min="7716" max="7716" width="9.5703125" customWidth="1"/>
    <col min="7717" max="7717" width="8.5703125" customWidth="1"/>
    <col min="7718" max="7718" width="7.85546875" customWidth="1"/>
    <col min="7719" max="7720" width="10.5703125" customWidth="1"/>
    <col min="7721" max="7721" width="1" customWidth="1"/>
    <col min="7722" max="7723" width="0.85546875" customWidth="1"/>
    <col min="7724" max="7724" width="10.85546875"/>
    <col min="7725" max="7725" width="7.5703125" customWidth="1"/>
    <col min="7726" max="7726" width="7" customWidth="1"/>
    <col min="7727" max="7727" width="10.42578125" customWidth="1"/>
    <col min="7728" max="7728" width="8.5703125" customWidth="1"/>
    <col min="7729" max="7729" width="7.42578125" customWidth="1"/>
    <col min="7730" max="7730" width="9.5703125" customWidth="1"/>
    <col min="7731" max="7731" width="8.5703125" customWidth="1"/>
    <col min="7732" max="7732" width="7.85546875" customWidth="1"/>
    <col min="7733" max="7734" width="10.5703125" customWidth="1"/>
    <col min="7735" max="7735" width="1" customWidth="1"/>
    <col min="7736" max="7737" width="0.85546875" customWidth="1"/>
    <col min="7738" max="7738" width="10.85546875"/>
    <col min="7739" max="7739" width="7.5703125" customWidth="1"/>
    <col min="7740" max="7740" width="7" customWidth="1"/>
    <col min="7741" max="7741" width="10.42578125" customWidth="1"/>
    <col min="7742" max="7742" width="8.5703125" customWidth="1"/>
    <col min="7743" max="7743" width="7.42578125" customWidth="1"/>
    <col min="7744" max="7744" width="9.5703125" customWidth="1"/>
    <col min="7745" max="7745" width="8.5703125" customWidth="1"/>
    <col min="7746" max="7746" width="7.85546875" customWidth="1"/>
    <col min="7747" max="7748" width="10.5703125" customWidth="1"/>
    <col min="7749" max="7749" width="1" customWidth="1"/>
    <col min="7750" max="7750" width="0.85546875" customWidth="1"/>
    <col min="7751" max="7936" width="10.85546875"/>
    <col min="7937" max="7937" width="0.85546875" customWidth="1"/>
    <col min="7938" max="7938" width="10.85546875"/>
    <col min="7939" max="7939" width="7.5703125" customWidth="1"/>
    <col min="7940" max="7940" width="7" customWidth="1"/>
    <col min="7941" max="7941" width="10.42578125" customWidth="1"/>
    <col min="7942" max="7942" width="8.5703125" customWidth="1"/>
    <col min="7943" max="7943" width="7.42578125" customWidth="1"/>
    <col min="7944" max="7944" width="9.5703125" customWidth="1"/>
    <col min="7945" max="7945" width="8.5703125" customWidth="1"/>
    <col min="7946" max="7946" width="7.85546875" customWidth="1"/>
    <col min="7947" max="7948" width="10.5703125" customWidth="1"/>
    <col min="7949" max="7949" width="1" customWidth="1"/>
    <col min="7950" max="7951" width="0.85546875" customWidth="1"/>
    <col min="7952" max="7952" width="10.85546875"/>
    <col min="7953" max="7953" width="7.5703125" customWidth="1"/>
    <col min="7954" max="7954" width="7" customWidth="1"/>
    <col min="7955" max="7955" width="10.42578125" customWidth="1"/>
    <col min="7956" max="7956" width="8.5703125" customWidth="1"/>
    <col min="7957" max="7957" width="7.42578125" customWidth="1"/>
    <col min="7958" max="7958" width="9.5703125" customWidth="1"/>
    <col min="7959" max="7959" width="8.5703125" customWidth="1"/>
    <col min="7960" max="7960" width="7.85546875" customWidth="1"/>
    <col min="7961" max="7962" width="10.5703125" customWidth="1"/>
    <col min="7963" max="7963" width="1" customWidth="1"/>
    <col min="7964" max="7965" width="0.85546875" customWidth="1"/>
    <col min="7966" max="7966" width="10.85546875"/>
    <col min="7967" max="7967" width="7.5703125" customWidth="1"/>
    <col min="7968" max="7968" width="7" customWidth="1"/>
    <col min="7969" max="7969" width="10.42578125" customWidth="1"/>
    <col min="7970" max="7970" width="8.5703125" customWidth="1"/>
    <col min="7971" max="7971" width="7.42578125" customWidth="1"/>
    <col min="7972" max="7972" width="9.5703125" customWidth="1"/>
    <col min="7973" max="7973" width="8.5703125" customWidth="1"/>
    <col min="7974" max="7974" width="7.85546875" customWidth="1"/>
    <col min="7975" max="7976" width="10.5703125" customWidth="1"/>
    <col min="7977" max="7977" width="1" customWidth="1"/>
    <col min="7978" max="7979" width="0.85546875" customWidth="1"/>
    <col min="7980" max="7980" width="10.85546875"/>
    <col min="7981" max="7981" width="7.5703125" customWidth="1"/>
    <col min="7982" max="7982" width="7" customWidth="1"/>
    <col min="7983" max="7983" width="10.42578125" customWidth="1"/>
    <col min="7984" max="7984" width="8.5703125" customWidth="1"/>
    <col min="7985" max="7985" width="7.42578125" customWidth="1"/>
    <col min="7986" max="7986" width="9.5703125" customWidth="1"/>
    <col min="7987" max="7987" width="8.5703125" customWidth="1"/>
    <col min="7988" max="7988" width="7.85546875" customWidth="1"/>
    <col min="7989" max="7990" width="10.5703125" customWidth="1"/>
    <col min="7991" max="7991" width="1" customWidth="1"/>
    <col min="7992" max="7993" width="0.85546875" customWidth="1"/>
    <col min="7994" max="7994" width="10.85546875"/>
    <col min="7995" max="7995" width="7.5703125" customWidth="1"/>
    <col min="7996" max="7996" width="7" customWidth="1"/>
    <col min="7997" max="7997" width="10.42578125" customWidth="1"/>
    <col min="7998" max="7998" width="8.5703125" customWidth="1"/>
    <col min="7999" max="7999" width="7.42578125" customWidth="1"/>
    <col min="8000" max="8000" width="9.5703125" customWidth="1"/>
    <col min="8001" max="8001" width="8.5703125" customWidth="1"/>
    <col min="8002" max="8002" width="7.85546875" customWidth="1"/>
    <col min="8003" max="8004" width="10.5703125" customWidth="1"/>
    <col min="8005" max="8005" width="1" customWidth="1"/>
    <col min="8006" max="8006" width="0.85546875" customWidth="1"/>
    <col min="8007" max="8192" width="10.85546875"/>
    <col min="8193" max="8193" width="0.85546875" customWidth="1"/>
    <col min="8194" max="8194" width="10.85546875"/>
    <col min="8195" max="8195" width="7.5703125" customWidth="1"/>
    <col min="8196" max="8196" width="7" customWidth="1"/>
    <col min="8197" max="8197" width="10.42578125" customWidth="1"/>
    <col min="8198" max="8198" width="8.5703125" customWidth="1"/>
    <col min="8199" max="8199" width="7.42578125" customWidth="1"/>
    <col min="8200" max="8200" width="9.5703125" customWidth="1"/>
    <col min="8201" max="8201" width="8.5703125" customWidth="1"/>
    <col min="8202" max="8202" width="7.85546875" customWidth="1"/>
    <col min="8203" max="8204" width="10.5703125" customWidth="1"/>
    <col min="8205" max="8205" width="1" customWidth="1"/>
    <col min="8206" max="8207" width="0.85546875" customWidth="1"/>
    <col min="8208" max="8208" width="10.85546875"/>
    <col min="8209" max="8209" width="7.5703125" customWidth="1"/>
    <col min="8210" max="8210" width="7" customWidth="1"/>
    <col min="8211" max="8211" width="10.42578125" customWidth="1"/>
    <col min="8212" max="8212" width="8.5703125" customWidth="1"/>
    <col min="8213" max="8213" width="7.42578125" customWidth="1"/>
    <col min="8214" max="8214" width="9.5703125" customWidth="1"/>
    <col min="8215" max="8215" width="8.5703125" customWidth="1"/>
    <col min="8216" max="8216" width="7.85546875" customWidth="1"/>
    <col min="8217" max="8218" width="10.5703125" customWidth="1"/>
    <col min="8219" max="8219" width="1" customWidth="1"/>
    <col min="8220" max="8221" width="0.85546875" customWidth="1"/>
    <col min="8222" max="8222" width="10.85546875"/>
    <col min="8223" max="8223" width="7.5703125" customWidth="1"/>
    <col min="8224" max="8224" width="7" customWidth="1"/>
    <col min="8225" max="8225" width="10.42578125" customWidth="1"/>
    <col min="8226" max="8226" width="8.5703125" customWidth="1"/>
    <col min="8227" max="8227" width="7.42578125" customWidth="1"/>
    <col min="8228" max="8228" width="9.5703125" customWidth="1"/>
    <col min="8229" max="8229" width="8.5703125" customWidth="1"/>
    <col min="8230" max="8230" width="7.85546875" customWidth="1"/>
    <col min="8231" max="8232" width="10.5703125" customWidth="1"/>
    <col min="8233" max="8233" width="1" customWidth="1"/>
    <col min="8234" max="8235" width="0.85546875" customWidth="1"/>
    <col min="8236" max="8236" width="10.85546875"/>
    <col min="8237" max="8237" width="7.5703125" customWidth="1"/>
    <col min="8238" max="8238" width="7" customWidth="1"/>
    <col min="8239" max="8239" width="10.42578125" customWidth="1"/>
    <col min="8240" max="8240" width="8.5703125" customWidth="1"/>
    <col min="8241" max="8241" width="7.42578125" customWidth="1"/>
    <col min="8242" max="8242" width="9.5703125" customWidth="1"/>
    <col min="8243" max="8243" width="8.5703125" customWidth="1"/>
    <col min="8244" max="8244" width="7.85546875" customWidth="1"/>
    <col min="8245" max="8246" width="10.5703125" customWidth="1"/>
    <col min="8247" max="8247" width="1" customWidth="1"/>
    <col min="8248" max="8249" width="0.85546875" customWidth="1"/>
    <col min="8250" max="8250" width="10.85546875"/>
    <col min="8251" max="8251" width="7.5703125" customWidth="1"/>
    <col min="8252" max="8252" width="7" customWidth="1"/>
    <col min="8253" max="8253" width="10.42578125" customWidth="1"/>
    <col min="8254" max="8254" width="8.5703125" customWidth="1"/>
    <col min="8255" max="8255" width="7.42578125" customWidth="1"/>
    <col min="8256" max="8256" width="9.5703125" customWidth="1"/>
    <col min="8257" max="8257" width="8.5703125" customWidth="1"/>
    <col min="8258" max="8258" width="7.85546875" customWidth="1"/>
    <col min="8259" max="8260" width="10.5703125" customWidth="1"/>
    <col min="8261" max="8261" width="1" customWidth="1"/>
    <col min="8262" max="8262" width="0.85546875" customWidth="1"/>
    <col min="8263" max="8448" width="10.85546875"/>
    <col min="8449" max="8449" width="0.85546875" customWidth="1"/>
    <col min="8450" max="8450" width="10.85546875"/>
    <col min="8451" max="8451" width="7.5703125" customWidth="1"/>
    <col min="8452" max="8452" width="7" customWidth="1"/>
    <col min="8453" max="8453" width="10.42578125" customWidth="1"/>
    <col min="8454" max="8454" width="8.5703125" customWidth="1"/>
    <col min="8455" max="8455" width="7.42578125" customWidth="1"/>
    <col min="8456" max="8456" width="9.5703125" customWidth="1"/>
    <col min="8457" max="8457" width="8.5703125" customWidth="1"/>
    <col min="8458" max="8458" width="7.85546875" customWidth="1"/>
    <col min="8459" max="8460" width="10.5703125" customWidth="1"/>
    <col min="8461" max="8461" width="1" customWidth="1"/>
    <col min="8462" max="8463" width="0.85546875" customWidth="1"/>
    <col min="8464" max="8464" width="10.85546875"/>
    <col min="8465" max="8465" width="7.5703125" customWidth="1"/>
    <col min="8466" max="8466" width="7" customWidth="1"/>
    <col min="8467" max="8467" width="10.42578125" customWidth="1"/>
    <col min="8468" max="8468" width="8.5703125" customWidth="1"/>
    <col min="8469" max="8469" width="7.42578125" customWidth="1"/>
    <col min="8470" max="8470" width="9.5703125" customWidth="1"/>
    <col min="8471" max="8471" width="8.5703125" customWidth="1"/>
    <col min="8472" max="8472" width="7.85546875" customWidth="1"/>
    <col min="8473" max="8474" width="10.5703125" customWidth="1"/>
    <col min="8475" max="8475" width="1" customWidth="1"/>
    <col min="8476" max="8477" width="0.85546875" customWidth="1"/>
    <col min="8478" max="8478" width="10.85546875"/>
    <col min="8479" max="8479" width="7.5703125" customWidth="1"/>
    <col min="8480" max="8480" width="7" customWidth="1"/>
    <col min="8481" max="8481" width="10.42578125" customWidth="1"/>
    <col min="8482" max="8482" width="8.5703125" customWidth="1"/>
    <col min="8483" max="8483" width="7.42578125" customWidth="1"/>
    <col min="8484" max="8484" width="9.5703125" customWidth="1"/>
    <col min="8485" max="8485" width="8.5703125" customWidth="1"/>
    <col min="8486" max="8486" width="7.85546875" customWidth="1"/>
    <col min="8487" max="8488" width="10.5703125" customWidth="1"/>
    <col min="8489" max="8489" width="1" customWidth="1"/>
    <col min="8490" max="8491" width="0.85546875" customWidth="1"/>
    <col min="8492" max="8492" width="10.85546875"/>
    <col min="8493" max="8493" width="7.5703125" customWidth="1"/>
    <col min="8494" max="8494" width="7" customWidth="1"/>
    <col min="8495" max="8495" width="10.42578125" customWidth="1"/>
    <col min="8496" max="8496" width="8.5703125" customWidth="1"/>
    <col min="8497" max="8497" width="7.42578125" customWidth="1"/>
    <col min="8498" max="8498" width="9.5703125" customWidth="1"/>
    <col min="8499" max="8499" width="8.5703125" customWidth="1"/>
    <col min="8500" max="8500" width="7.85546875" customWidth="1"/>
    <col min="8501" max="8502" width="10.5703125" customWidth="1"/>
    <col min="8503" max="8503" width="1" customWidth="1"/>
    <col min="8504" max="8505" width="0.85546875" customWidth="1"/>
    <col min="8506" max="8506" width="10.85546875"/>
    <col min="8507" max="8507" width="7.5703125" customWidth="1"/>
    <col min="8508" max="8508" width="7" customWidth="1"/>
    <col min="8509" max="8509" width="10.42578125" customWidth="1"/>
    <col min="8510" max="8510" width="8.5703125" customWidth="1"/>
    <col min="8511" max="8511" width="7.42578125" customWidth="1"/>
    <col min="8512" max="8512" width="9.5703125" customWidth="1"/>
    <col min="8513" max="8513" width="8.5703125" customWidth="1"/>
    <col min="8514" max="8514" width="7.85546875" customWidth="1"/>
    <col min="8515" max="8516" width="10.5703125" customWidth="1"/>
    <col min="8517" max="8517" width="1" customWidth="1"/>
    <col min="8518" max="8518" width="0.85546875" customWidth="1"/>
    <col min="8519" max="8704" width="10.85546875"/>
    <col min="8705" max="8705" width="0.85546875" customWidth="1"/>
    <col min="8706" max="8706" width="10.85546875"/>
    <col min="8707" max="8707" width="7.5703125" customWidth="1"/>
    <col min="8708" max="8708" width="7" customWidth="1"/>
    <col min="8709" max="8709" width="10.42578125" customWidth="1"/>
    <col min="8710" max="8710" width="8.5703125" customWidth="1"/>
    <col min="8711" max="8711" width="7.42578125" customWidth="1"/>
    <col min="8712" max="8712" width="9.5703125" customWidth="1"/>
    <col min="8713" max="8713" width="8.5703125" customWidth="1"/>
    <col min="8714" max="8714" width="7.85546875" customWidth="1"/>
    <col min="8715" max="8716" width="10.5703125" customWidth="1"/>
    <col min="8717" max="8717" width="1" customWidth="1"/>
    <col min="8718" max="8719" width="0.85546875" customWidth="1"/>
    <col min="8720" max="8720" width="10.85546875"/>
    <col min="8721" max="8721" width="7.5703125" customWidth="1"/>
    <col min="8722" max="8722" width="7" customWidth="1"/>
    <col min="8723" max="8723" width="10.42578125" customWidth="1"/>
    <col min="8724" max="8724" width="8.5703125" customWidth="1"/>
    <col min="8725" max="8725" width="7.42578125" customWidth="1"/>
    <col min="8726" max="8726" width="9.5703125" customWidth="1"/>
    <col min="8727" max="8727" width="8.5703125" customWidth="1"/>
    <col min="8728" max="8728" width="7.85546875" customWidth="1"/>
    <col min="8729" max="8730" width="10.5703125" customWidth="1"/>
    <col min="8731" max="8731" width="1" customWidth="1"/>
    <col min="8732" max="8733" width="0.85546875" customWidth="1"/>
    <col min="8734" max="8734" width="10.85546875"/>
    <col min="8735" max="8735" width="7.5703125" customWidth="1"/>
    <col min="8736" max="8736" width="7" customWidth="1"/>
    <col min="8737" max="8737" width="10.42578125" customWidth="1"/>
    <col min="8738" max="8738" width="8.5703125" customWidth="1"/>
    <col min="8739" max="8739" width="7.42578125" customWidth="1"/>
    <col min="8740" max="8740" width="9.5703125" customWidth="1"/>
    <col min="8741" max="8741" width="8.5703125" customWidth="1"/>
    <col min="8742" max="8742" width="7.85546875" customWidth="1"/>
    <col min="8743" max="8744" width="10.5703125" customWidth="1"/>
    <col min="8745" max="8745" width="1" customWidth="1"/>
    <col min="8746" max="8747" width="0.85546875" customWidth="1"/>
    <col min="8748" max="8748" width="10.85546875"/>
    <col min="8749" max="8749" width="7.5703125" customWidth="1"/>
    <col min="8750" max="8750" width="7" customWidth="1"/>
    <col min="8751" max="8751" width="10.42578125" customWidth="1"/>
    <col min="8752" max="8752" width="8.5703125" customWidth="1"/>
    <col min="8753" max="8753" width="7.42578125" customWidth="1"/>
    <col min="8754" max="8754" width="9.5703125" customWidth="1"/>
    <col min="8755" max="8755" width="8.5703125" customWidth="1"/>
    <col min="8756" max="8756" width="7.85546875" customWidth="1"/>
    <col min="8757" max="8758" width="10.5703125" customWidth="1"/>
    <col min="8759" max="8759" width="1" customWidth="1"/>
    <col min="8760" max="8761" width="0.85546875" customWidth="1"/>
    <col min="8762" max="8762" width="10.85546875"/>
    <col min="8763" max="8763" width="7.5703125" customWidth="1"/>
    <col min="8764" max="8764" width="7" customWidth="1"/>
    <col min="8765" max="8765" width="10.42578125" customWidth="1"/>
    <col min="8766" max="8766" width="8.5703125" customWidth="1"/>
    <col min="8767" max="8767" width="7.42578125" customWidth="1"/>
    <col min="8768" max="8768" width="9.5703125" customWidth="1"/>
    <col min="8769" max="8769" width="8.5703125" customWidth="1"/>
    <col min="8770" max="8770" width="7.85546875" customWidth="1"/>
    <col min="8771" max="8772" width="10.5703125" customWidth="1"/>
    <col min="8773" max="8773" width="1" customWidth="1"/>
    <col min="8774" max="8774" width="0.85546875" customWidth="1"/>
    <col min="8775" max="8960" width="10.85546875"/>
    <col min="8961" max="8961" width="0.85546875" customWidth="1"/>
    <col min="8962" max="8962" width="10.85546875"/>
    <col min="8963" max="8963" width="7.5703125" customWidth="1"/>
    <col min="8964" max="8964" width="7" customWidth="1"/>
    <col min="8965" max="8965" width="10.42578125" customWidth="1"/>
    <col min="8966" max="8966" width="8.5703125" customWidth="1"/>
    <col min="8967" max="8967" width="7.42578125" customWidth="1"/>
    <col min="8968" max="8968" width="9.5703125" customWidth="1"/>
    <col min="8969" max="8969" width="8.5703125" customWidth="1"/>
    <col min="8970" max="8970" width="7.85546875" customWidth="1"/>
    <col min="8971" max="8972" width="10.5703125" customWidth="1"/>
    <col min="8973" max="8973" width="1" customWidth="1"/>
    <col min="8974" max="8975" width="0.85546875" customWidth="1"/>
    <col min="8976" max="8976" width="10.85546875"/>
    <col min="8977" max="8977" width="7.5703125" customWidth="1"/>
    <col min="8978" max="8978" width="7" customWidth="1"/>
    <col min="8979" max="8979" width="10.42578125" customWidth="1"/>
    <col min="8980" max="8980" width="8.5703125" customWidth="1"/>
    <col min="8981" max="8981" width="7.42578125" customWidth="1"/>
    <col min="8982" max="8982" width="9.5703125" customWidth="1"/>
    <col min="8983" max="8983" width="8.5703125" customWidth="1"/>
    <col min="8984" max="8984" width="7.85546875" customWidth="1"/>
    <col min="8985" max="8986" width="10.5703125" customWidth="1"/>
    <col min="8987" max="8987" width="1" customWidth="1"/>
    <col min="8988" max="8989" width="0.85546875" customWidth="1"/>
    <col min="8990" max="8990" width="10.85546875"/>
    <col min="8991" max="8991" width="7.5703125" customWidth="1"/>
    <col min="8992" max="8992" width="7" customWidth="1"/>
    <col min="8993" max="8993" width="10.42578125" customWidth="1"/>
    <col min="8994" max="8994" width="8.5703125" customWidth="1"/>
    <col min="8995" max="8995" width="7.42578125" customWidth="1"/>
    <col min="8996" max="8996" width="9.5703125" customWidth="1"/>
    <col min="8997" max="8997" width="8.5703125" customWidth="1"/>
    <col min="8998" max="8998" width="7.85546875" customWidth="1"/>
    <col min="8999" max="9000" width="10.5703125" customWidth="1"/>
    <col min="9001" max="9001" width="1" customWidth="1"/>
    <col min="9002" max="9003" width="0.85546875" customWidth="1"/>
    <col min="9004" max="9004" width="10.85546875"/>
    <col min="9005" max="9005" width="7.5703125" customWidth="1"/>
    <col min="9006" max="9006" width="7" customWidth="1"/>
    <col min="9007" max="9007" width="10.42578125" customWidth="1"/>
    <col min="9008" max="9008" width="8.5703125" customWidth="1"/>
    <col min="9009" max="9009" width="7.42578125" customWidth="1"/>
    <col min="9010" max="9010" width="9.5703125" customWidth="1"/>
    <col min="9011" max="9011" width="8.5703125" customWidth="1"/>
    <col min="9012" max="9012" width="7.85546875" customWidth="1"/>
    <col min="9013" max="9014" width="10.5703125" customWidth="1"/>
    <col min="9015" max="9015" width="1" customWidth="1"/>
    <col min="9016" max="9017" width="0.85546875" customWidth="1"/>
    <col min="9018" max="9018" width="10.85546875"/>
    <col min="9019" max="9019" width="7.5703125" customWidth="1"/>
    <col min="9020" max="9020" width="7" customWidth="1"/>
    <col min="9021" max="9021" width="10.42578125" customWidth="1"/>
    <col min="9022" max="9022" width="8.5703125" customWidth="1"/>
    <col min="9023" max="9023" width="7.42578125" customWidth="1"/>
    <col min="9024" max="9024" width="9.5703125" customWidth="1"/>
    <col min="9025" max="9025" width="8.5703125" customWidth="1"/>
    <col min="9026" max="9026" width="7.85546875" customWidth="1"/>
    <col min="9027" max="9028" width="10.5703125" customWidth="1"/>
    <col min="9029" max="9029" width="1" customWidth="1"/>
    <col min="9030" max="9030" width="0.85546875" customWidth="1"/>
    <col min="9031" max="9216" width="10.85546875"/>
    <col min="9217" max="9217" width="0.85546875" customWidth="1"/>
    <col min="9218" max="9218" width="10.85546875"/>
    <col min="9219" max="9219" width="7.5703125" customWidth="1"/>
    <col min="9220" max="9220" width="7" customWidth="1"/>
    <col min="9221" max="9221" width="10.42578125" customWidth="1"/>
    <col min="9222" max="9222" width="8.5703125" customWidth="1"/>
    <col min="9223" max="9223" width="7.42578125" customWidth="1"/>
    <col min="9224" max="9224" width="9.5703125" customWidth="1"/>
    <col min="9225" max="9225" width="8.5703125" customWidth="1"/>
    <col min="9226" max="9226" width="7.85546875" customWidth="1"/>
    <col min="9227" max="9228" width="10.5703125" customWidth="1"/>
    <col min="9229" max="9229" width="1" customWidth="1"/>
    <col min="9230" max="9231" width="0.85546875" customWidth="1"/>
    <col min="9232" max="9232" width="10.85546875"/>
    <col min="9233" max="9233" width="7.5703125" customWidth="1"/>
    <col min="9234" max="9234" width="7" customWidth="1"/>
    <col min="9235" max="9235" width="10.42578125" customWidth="1"/>
    <col min="9236" max="9236" width="8.5703125" customWidth="1"/>
    <col min="9237" max="9237" width="7.42578125" customWidth="1"/>
    <col min="9238" max="9238" width="9.5703125" customWidth="1"/>
    <col min="9239" max="9239" width="8.5703125" customWidth="1"/>
    <col min="9240" max="9240" width="7.85546875" customWidth="1"/>
    <col min="9241" max="9242" width="10.5703125" customWidth="1"/>
    <col min="9243" max="9243" width="1" customWidth="1"/>
    <col min="9244" max="9245" width="0.85546875" customWidth="1"/>
    <col min="9246" max="9246" width="10.85546875"/>
    <col min="9247" max="9247" width="7.5703125" customWidth="1"/>
    <col min="9248" max="9248" width="7" customWidth="1"/>
    <col min="9249" max="9249" width="10.42578125" customWidth="1"/>
    <col min="9250" max="9250" width="8.5703125" customWidth="1"/>
    <col min="9251" max="9251" width="7.42578125" customWidth="1"/>
    <col min="9252" max="9252" width="9.5703125" customWidth="1"/>
    <col min="9253" max="9253" width="8.5703125" customWidth="1"/>
    <col min="9254" max="9254" width="7.85546875" customWidth="1"/>
    <col min="9255" max="9256" width="10.5703125" customWidth="1"/>
    <col min="9257" max="9257" width="1" customWidth="1"/>
    <col min="9258" max="9259" width="0.85546875" customWidth="1"/>
    <col min="9260" max="9260" width="10.85546875"/>
    <col min="9261" max="9261" width="7.5703125" customWidth="1"/>
    <col min="9262" max="9262" width="7" customWidth="1"/>
    <col min="9263" max="9263" width="10.42578125" customWidth="1"/>
    <col min="9264" max="9264" width="8.5703125" customWidth="1"/>
    <col min="9265" max="9265" width="7.42578125" customWidth="1"/>
    <col min="9266" max="9266" width="9.5703125" customWidth="1"/>
    <col min="9267" max="9267" width="8.5703125" customWidth="1"/>
    <col min="9268" max="9268" width="7.85546875" customWidth="1"/>
    <col min="9269" max="9270" width="10.5703125" customWidth="1"/>
    <col min="9271" max="9271" width="1" customWidth="1"/>
    <col min="9272" max="9273" width="0.85546875" customWidth="1"/>
    <col min="9274" max="9274" width="10.85546875"/>
    <col min="9275" max="9275" width="7.5703125" customWidth="1"/>
    <col min="9276" max="9276" width="7" customWidth="1"/>
    <col min="9277" max="9277" width="10.42578125" customWidth="1"/>
    <col min="9278" max="9278" width="8.5703125" customWidth="1"/>
    <col min="9279" max="9279" width="7.42578125" customWidth="1"/>
    <col min="9280" max="9280" width="9.5703125" customWidth="1"/>
    <col min="9281" max="9281" width="8.5703125" customWidth="1"/>
    <col min="9282" max="9282" width="7.85546875" customWidth="1"/>
    <col min="9283" max="9284" width="10.5703125" customWidth="1"/>
    <col min="9285" max="9285" width="1" customWidth="1"/>
    <col min="9286" max="9286" width="0.85546875" customWidth="1"/>
    <col min="9287" max="9472" width="10.85546875"/>
    <col min="9473" max="9473" width="0.85546875" customWidth="1"/>
    <col min="9474" max="9474" width="10.85546875"/>
    <col min="9475" max="9475" width="7.5703125" customWidth="1"/>
    <col min="9476" max="9476" width="7" customWidth="1"/>
    <col min="9477" max="9477" width="10.42578125" customWidth="1"/>
    <col min="9478" max="9478" width="8.5703125" customWidth="1"/>
    <col min="9479" max="9479" width="7.42578125" customWidth="1"/>
    <col min="9480" max="9480" width="9.5703125" customWidth="1"/>
    <col min="9481" max="9481" width="8.5703125" customWidth="1"/>
    <col min="9482" max="9482" width="7.85546875" customWidth="1"/>
    <col min="9483" max="9484" width="10.5703125" customWidth="1"/>
    <col min="9485" max="9485" width="1" customWidth="1"/>
    <col min="9486" max="9487" width="0.85546875" customWidth="1"/>
    <col min="9488" max="9488" width="10.85546875"/>
    <col min="9489" max="9489" width="7.5703125" customWidth="1"/>
    <col min="9490" max="9490" width="7" customWidth="1"/>
    <col min="9491" max="9491" width="10.42578125" customWidth="1"/>
    <col min="9492" max="9492" width="8.5703125" customWidth="1"/>
    <col min="9493" max="9493" width="7.42578125" customWidth="1"/>
    <col min="9494" max="9494" width="9.5703125" customWidth="1"/>
    <col min="9495" max="9495" width="8.5703125" customWidth="1"/>
    <col min="9496" max="9496" width="7.85546875" customWidth="1"/>
    <col min="9497" max="9498" width="10.5703125" customWidth="1"/>
    <col min="9499" max="9499" width="1" customWidth="1"/>
    <col min="9500" max="9501" width="0.85546875" customWidth="1"/>
    <col min="9502" max="9502" width="10.85546875"/>
    <col min="9503" max="9503" width="7.5703125" customWidth="1"/>
    <col min="9504" max="9504" width="7" customWidth="1"/>
    <col min="9505" max="9505" width="10.42578125" customWidth="1"/>
    <col min="9506" max="9506" width="8.5703125" customWidth="1"/>
    <col min="9507" max="9507" width="7.42578125" customWidth="1"/>
    <col min="9508" max="9508" width="9.5703125" customWidth="1"/>
    <col min="9509" max="9509" width="8.5703125" customWidth="1"/>
    <col min="9510" max="9510" width="7.85546875" customWidth="1"/>
    <col min="9511" max="9512" width="10.5703125" customWidth="1"/>
    <col min="9513" max="9513" width="1" customWidth="1"/>
    <col min="9514" max="9515" width="0.85546875" customWidth="1"/>
    <col min="9516" max="9516" width="10.85546875"/>
    <col min="9517" max="9517" width="7.5703125" customWidth="1"/>
    <col min="9518" max="9518" width="7" customWidth="1"/>
    <col min="9519" max="9519" width="10.42578125" customWidth="1"/>
    <col min="9520" max="9520" width="8.5703125" customWidth="1"/>
    <col min="9521" max="9521" width="7.42578125" customWidth="1"/>
    <col min="9522" max="9522" width="9.5703125" customWidth="1"/>
    <col min="9523" max="9523" width="8.5703125" customWidth="1"/>
    <col min="9524" max="9524" width="7.85546875" customWidth="1"/>
    <col min="9525" max="9526" width="10.5703125" customWidth="1"/>
    <col min="9527" max="9527" width="1" customWidth="1"/>
    <col min="9528" max="9529" width="0.85546875" customWidth="1"/>
    <col min="9530" max="9530" width="10.85546875"/>
    <col min="9531" max="9531" width="7.5703125" customWidth="1"/>
    <col min="9532" max="9532" width="7" customWidth="1"/>
    <col min="9533" max="9533" width="10.42578125" customWidth="1"/>
    <col min="9534" max="9534" width="8.5703125" customWidth="1"/>
    <col min="9535" max="9535" width="7.42578125" customWidth="1"/>
    <col min="9536" max="9536" width="9.5703125" customWidth="1"/>
    <col min="9537" max="9537" width="8.5703125" customWidth="1"/>
    <col min="9538" max="9538" width="7.85546875" customWidth="1"/>
    <col min="9539" max="9540" width="10.5703125" customWidth="1"/>
    <col min="9541" max="9541" width="1" customWidth="1"/>
    <col min="9542" max="9542" width="0.85546875" customWidth="1"/>
    <col min="9543" max="9728" width="10.85546875"/>
    <col min="9729" max="9729" width="0.85546875" customWidth="1"/>
    <col min="9730" max="9730" width="10.85546875"/>
    <col min="9731" max="9731" width="7.5703125" customWidth="1"/>
    <col min="9732" max="9732" width="7" customWidth="1"/>
    <col min="9733" max="9733" width="10.42578125" customWidth="1"/>
    <col min="9734" max="9734" width="8.5703125" customWidth="1"/>
    <col min="9735" max="9735" width="7.42578125" customWidth="1"/>
    <col min="9736" max="9736" width="9.5703125" customWidth="1"/>
    <col min="9737" max="9737" width="8.5703125" customWidth="1"/>
    <col min="9738" max="9738" width="7.85546875" customWidth="1"/>
    <col min="9739" max="9740" width="10.5703125" customWidth="1"/>
    <col min="9741" max="9741" width="1" customWidth="1"/>
    <col min="9742" max="9743" width="0.85546875" customWidth="1"/>
    <col min="9744" max="9744" width="10.85546875"/>
    <col min="9745" max="9745" width="7.5703125" customWidth="1"/>
    <col min="9746" max="9746" width="7" customWidth="1"/>
    <col min="9747" max="9747" width="10.42578125" customWidth="1"/>
    <col min="9748" max="9748" width="8.5703125" customWidth="1"/>
    <col min="9749" max="9749" width="7.42578125" customWidth="1"/>
    <col min="9750" max="9750" width="9.5703125" customWidth="1"/>
    <col min="9751" max="9751" width="8.5703125" customWidth="1"/>
    <col min="9752" max="9752" width="7.85546875" customWidth="1"/>
    <col min="9753" max="9754" width="10.5703125" customWidth="1"/>
    <col min="9755" max="9755" width="1" customWidth="1"/>
    <col min="9756" max="9757" width="0.85546875" customWidth="1"/>
    <col min="9758" max="9758" width="10.85546875"/>
    <col min="9759" max="9759" width="7.5703125" customWidth="1"/>
    <col min="9760" max="9760" width="7" customWidth="1"/>
    <col min="9761" max="9761" width="10.42578125" customWidth="1"/>
    <col min="9762" max="9762" width="8.5703125" customWidth="1"/>
    <col min="9763" max="9763" width="7.42578125" customWidth="1"/>
    <col min="9764" max="9764" width="9.5703125" customWidth="1"/>
    <col min="9765" max="9765" width="8.5703125" customWidth="1"/>
    <col min="9766" max="9766" width="7.85546875" customWidth="1"/>
    <col min="9767" max="9768" width="10.5703125" customWidth="1"/>
    <col min="9769" max="9769" width="1" customWidth="1"/>
    <col min="9770" max="9771" width="0.85546875" customWidth="1"/>
    <col min="9772" max="9772" width="10.85546875"/>
    <col min="9773" max="9773" width="7.5703125" customWidth="1"/>
    <col min="9774" max="9774" width="7" customWidth="1"/>
    <col min="9775" max="9775" width="10.42578125" customWidth="1"/>
    <col min="9776" max="9776" width="8.5703125" customWidth="1"/>
    <col min="9777" max="9777" width="7.42578125" customWidth="1"/>
    <col min="9778" max="9778" width="9.5703125" customWidth="1"/>
    <col min="9779" max="9779" width="8.5703125" customWidth="1"/>
    <col min="9780" max="9780" width="7.85546875" customWidth="1"/>
    <col min="9781" max="9782" width="10.5703125" customWidth="1"/>
    <col min="9783" max="9783" width="1" customWidth="1"/>
    <col min="9784" max="9785" width="0.85546875" customWidth="1"/>
    <col min="9786" max="9786" width="10.85546875"/>
    <col min="9787" max="9787" width="7.5703125" customWidth="1"/>
    <col min="9788" max="9788" width="7" customWidth="1"/>
    <col min="9789" max="9789" width="10.42578125" customWidth="1"/>
    <col min="9790" max="9790" width="8.5703125" customWidth="1"/>
    <col min="9791" max="9791" width="7.42578125" customWidth="1"/>
    <col min="9792" max="9792" width="9.5703125" customWidth="1"/>
    <col min="9793" max="9793" width="8.5703125" customWidth="1"/>
    <col min="9794" max="9794" width="7.85546875" customWidth="1"/>
    <col min="9795" max="9796" width="10.5703125" customWidth="1"/>
    <col min="9797" max="9797" width="1" customWidth="1"/>
    <col min="9798" max="9798" width="0.85546875" customWidth="1"/>
    <col min="9799" max="9984" width="10.85546875"/>
    <col min="9985" max="9985" width="0.85546875" customWidth="1"/>
    <col min="9986" max="9986" width="10.85546875"/>
    <col min="9987" max="9987" width="7.5703125" customWidth="1"/>
    <col min="9988" max="9988" width="7" customWidth="1"/>
    <col min="9989" max="9989" width="10.42578125" customWidth="1"/>
    <col min="9990" max="9990" width="8.5703125" customWidth="1"/>
    <col min="9991" max="9991" width="7.42578125" customWidth="1"/>
    <col min="9992" max="9992" width="9.5703125" customWidth="1"/>
    <col min="9993" max="9993" width="8.5703125" customWidth="1"/>
    <col min="9994" max="9994" width="7.85546875" customWidth="1"/>
    <col min="9995" max="9996" width="10.5703125" customWidth="1"/>
    <col min="9997" max="9997" width="1" customWidth="1"/>
    <col min="9998" max="9999" width="0.85546875" customWidth="1"/>
    <col min="10000" max="10000" width="10.85546875"/>
    <col min="10001" max="10001" width="7.5703125" customWidth="1"/>
    <col min="10002" max="10002" width="7" customWidth="1"/>
    <col min="10003" max="10003" width="10.42578125" customWidth="1"/>
    <col min="10004" max="10004" width="8.5703125" customWidth="1"/>
    <col min="10005" max="10005" width="7.42578125" customWidth="1"/>
    <col min="10006" max="10006" width="9.5703125" customWidth="1"/>
    <col min="10007" max="10007" width="8.5703125" customWidth="1"/>
    <col min="10008" max="10008" width="7.85546875" customWidth="1"/>
    <col min="10009" max="10010" width="10.5703125" customWidth="1"/>
    <col min="10011" max="10011" width="1" customWidth="1"/>
    <col min="10012" max="10013" width="0.85546875" customWidth="1"/>
    <col min="10014" max="10014" width="10.85546875"/>
    <col min="10015" max="10015" width="7.5703125" customWidth="1"/>
    <col min="10016" max="10016" width="7" customWidth="1"/>
    <col min="10017" max="10017" width="10.42578125" customWidth="1"/>
    <col min="10018" max="10018" width="8.5703125" customWidth="1"/>
    <col min="10019" max="10019" width="7.42578125" customWidth="1"/>
    <col min="10020" max="10020" width="9.5703125" customWidth="1"/>
    <col min="10021" max="10021" width="8.5703125" customWidth="1"/>
    <col min="10022" max="10022" width="7.85546875" customWidth="1"/>
    <col min="10023" max="10024" width="10.5703125" customWidth="1"/>
    <col min="10025" max="10025" width="1" customWidth="1"/>
    <col min="10026" max="10027" width="0.85546875" customWidth="1"/>
    <col min="10028" max="10028" width="10.85546875"/>
    <col min="10029" max="10029" width="7.5703125" customWidth="1"/>
    <col min="10030" max="10030" width="7" customWidth="1"/>
    <col min="10031" max="10031" width="10.42578125" customWidth="1"/>
    <col min="10032" max="10032" width="8.5703125" customWidth="1"/>
    <col min="10033" max="10033" width="7.42578125" customWidth="1"/>
    <col min="10034" max="10034" width="9.5703125" customWidth="1"/>
    <col min="10035" max="10035" width="8.5703125" customWidth="1"/>
    <col min="10036" max="10036" width="7.85546875" customWidth="1"/>
    <col min="10037" max="10038" width="10.5703125" customWidth="1"/>
    <col min="10039" max="10039" width="1" customWidth="1"/>
    <col min="10040" max="10041" width="0.85546875" customWidth="1"/>
    <col min="10042" max="10042" width="10.85546875"/>
    <col min="10043" max="10043" width="7.5703125" customWidth="1"/>
    <col min="10044" max="10044" width="7" customWidth="1"/>
    <col min="10045" max="10045" width="10.42578125" customWidth="1"/>
    <col min="10046" max="10046" width="8.5703125" customWidth="1"/>
    <col min="10047" max="10047" width="7.42578125" customWidth="1"/>
    <col min="10048" max="10048" width="9.5703125" customWidth="1"/>
    <col min="10049" max="10049" width="8.5703125" customWidth="1"/>
    <col min="10050" max="10050" width="7.85546875" customWidth="1"/>
    <col min="10051" max="10052" width="10.5703125" customWidth="1"/>
    <col min="10053" max="10053" width="1" customWidth="1"/>
    <col min="10054" max="10054" width="0.85546875" customWidth="1"/>
    <col min="10055" max="10240" width="10.85546875"/>
    <col min="10241" max="10241" width="0.85546875" customWidth="1"/>
    <col min="10242" max="10242" width="10.85546875"/>
    <col min="10243" max="10243" width="7.5703125" customWidth="1"/>
    <col min="10244" max="10244" width="7" customWidth="1"/>
    <col min="10245" max="10245" width="10.42578125" customWidth="1"/>
    <col min="10246" max="10246" width="8.5703125" customWidth="1"/>
    <col min="10247" max="10247" width="7.42578125" customWidth="1"/>
    <col min="10248" max="10248" width="9.5703125" customWidth="1"/>
    <col min="10249" max="10249" width="8.5703125" customWidth="1"/>
    <col min="10250" max="10250" width="7.85546875" customWidth="1"/>
    <col min="10251" max="10252" width="10.5703125" customWidth="1"/>
    <col min="10253" max="10253" width="1" customWidth="1"/>
    <col min="10254" max="10255" width="0.85546875" customWidth="1"/>
    <col min="10256" max="10256" width="10.85546875"/>
    <col min="10257" max="10257" width="7.5703125" customWidth="1"/>
    <col min="10258" max="10258" width="7" customWidth="1"/>
    <col min="10259" max="10259" width="10.42578125" customWidth="1"/>
    <col min="10260" max="10260" width="8.5703125" customWidth="1"/>
    <col min="10261" max="10261" width="7.42578125" customWidth="1"/>
    <col min="10262" max="10262" width="9.5703125" customWidth="1"/>
    <col min="10263" max="10263" width="8.5703125" customWidth="1"/>
    <col min="10264" max="10264" width="7.85546875" customWidth="1"/>
    <col min="10265" max="10266" width="10.5703125" customWidth="1"/>
    <col min="10267" max="10267" width="1" customWidth="1"/>
    <col min="10268" max="10269" width="0.85546875" customWidth="1"/>
    <col min="10270" max="10270" width="10.85546875"/>
    <col min="10271" max="10271" width="7.5703125" customWidth="1"/>
    <col min="10272" max="10272" width="7" customWidth="1"/>
    <col min="10273" max="10273" width="10.42578125" customWidth="1"/>
    <col min="10274" max="10274" width="8.5703125" customWidth="1"/>
    <col min="10275" max="10275" width="7.42578125" customWidth="1"/>
    <col min="10276" max="10276" width="9.5703125" customWidth="1"/>
    <col min="10277" max="10277" width="8.5703125" customWidth="1"/>
    <col min="10278" max="10278" width="7.85546875" customWidth="1"/>
    <col min="10279" max="10280" width="10.5703125" customWidth="1"/>
    <col min="10281" max="10281" width="1" customWidth="1"/>
    <col min="10282" max="10283" width="0.85546875" customWidth="1"/>
    <col min="10284" max="10284" width="10.85546875"/>
    <col min="10285" max="10285" width="7.5703125" customWidth="1"/>
    <col min="10286" max="10286" width="7" customWidth="1"/>
    <col min="10287" max="10287" width="10.42578125" customWidth="1"/>
    <col min="10288" max="10288" width="8.5703125" customWidth="1"/>
    <col min="10289" max="10289" width="7.42578125" customWidth="1"/>
    <col min="10290" max="10290" width="9.5703125" customWidth="1"/>
    <col min="10291" max="10291" width="8.5703125" customWidth="1"/>
    <col min="10292" max="10292" width="7.85546875" customWidth="1"/>
    <col min="10293" max="10294" width="10.5703125" customWidth="1"/>
    <col min="10295" max="10295" width="1" customWidth="1"/>
    <col min="10296" max="10297" width="0.85546875" customWidth="1"/>
    <col min="10298" max="10298" width="10.85546875"/>
    <col min="10299" max="10299" width="7.5703125" customWidth="1"/>
    <col min="10300" max="10300" width="7" customWidth="1"/>
    <col min="10301" max="10301" width="10.42578125" customWidth="1"/>
    <col min="10302" max="10302" width="8.5703125" customWidth="1"/>
    <col min="10303" max="10303" width="7.42578125" customWidth="1"/>
    <col min="10304" max="10304" width="9.5703125" customWidth="1"/>
    <col min="10305" max="10305" width="8.5703125" customWidth="1"/>
    <col min="10306" max="10306" width="7.85546875" customWidth="1"/>
    <col min="10307" max="10308" width="10.5703125" customWidth="1"/>
    <col min="10309" max="10309" width="1" customWidth="1"/>
    <col min="10310" max="10310" width="0.85546875" customWidth="1"/>
    <col min="10311" max="10496" width="10.85546875"/>
    <col min="10497" max="10497" width="0.85546875" customWidth="1"/>
    <col min="10498" max="10498" width="10.85546875"/>
    <col min="10499" max="10499" width="7.5703125" customWidth="1"/>
    <col min="10500" max="10500" width="7" customWidth="1"/>
    <col min="10501" max="10501" width="10.42578125" customWidth="1"/>
    <col min="10502" max="10502" width="8.5703125" customWidth="1"/>
    <col min="10503" max="10503" width="7.42578125" customWidth="1"/>
    <col min="10504" max="10504" width="9.5703125" customWidth="1"/>
    <col min="10505" max="10505" width="8.5703125" customWidth="1"/>
    <col min="10506" max="10506" width="7.85546875" customWidth="1"/>
    <col min="10507" max="10508" width="10.5703125" customWidth="1"/>
    <col min="10509" max="10509" width="1" customWidth="1"/>
    <col min="10510" max="10511" width="0.85546875" customWidth="1"/>
    <col min="10512" max="10512" width="10.85546875"/>
    <col min="10513" max="10513" width="7.5703125" customWidth="1"/>
    <col min="10514" max="10514" width="7" customWidth="1"/>
    <col min="10515" max="10515" width="10.42578125" customWidth="1"/>
    <col min="10516" max="10516" width="8.5703125" customWidth="1"/>
    <col min="10517" max="10517" width="7.42578125" customWidth="1"/>
    <col min="10518" max="10518" width="9.5703125" customWidth="1"/>
    <col min="10519" max="10519" width="8.5703125" customWidth="1"/>
    <col min="10520" max="10520" width="7.85546875" customWidth="1"/>
    <col min="10521" max="10522" width="10.5703125" customWidth="1"/>
    <col min="10523" max="10523" width="1" customWidth="1"/>
    <col min="10524" max="10525" width="0.85546875" customWidth="1"/>
    <col min="10526" max="10526" width="10.85546875"/>
    <col min="10527" max="10527" width="7.5703125" customWidth="1"/>
    <col min="10528" max="10528" width="7" customWidth="1"/>
    <col min="10529" max="10529" width="10.42578125" customWidth="1"/>
    <col min="10530" max="10530" width="8.5703125" customWidth="1"/>
    <col min="10531" max="10531" width="7.42578125" customWidth="1"/>
    <col min="10532" max="10532" width="9.5703125" customWidth="1"/>
    <col min="10533" max="10533" width="8.5703125" customWidth="1"/>
    <col min="10534" max="10534" width="7.85546875" customWidth="1"/>
    <col min="10535" max="10536" width="10.5703125" customWidth="1"/>
    <col min="10537" max="10537" width="1" customWidth="1"/>
    <col min="10538" max="10539" width="0.85546875" customWidth="1"/>
    <col min="10540" max="10540" width="10.85546875"/>
    <col min="10541" max="10541" width="7.5703125" customWidth="1"/>
    <col min="10542" max="10542" width="7" customWidth="1"/>
    <col min="10543" max="10543" width="10.42578125" customWidth="1"/>
    <col min="10544" max="10544" width="8.5703125" customWidth="1"/>
    <col min="10545" max="10545" width="7.42578125" customWidth="1"/>
    <col min="10546" max="10546" width="9.5703125" customWidth="1"/>
    <col min="10547" max="10547" width="8.5703125" customWidth="1"/>
    <col min="10548" max="10548" width="7.85546875" customWidth="1"/>
    <col min="10549" max="10550" width="10.5703125" customWidth="1"/>
    <col min="10551" max="10551" width="1" customWidth="1"/>
    <col min="10552" max="10553" width="0.85546875" customWidth="1"/>
    <col min="10554" max="10554" width="10.85546875"/>
    <col min="10555" max="10555" width="7.5703125" customWidth="1"/>
    <col min="10556" max="10556" width="7" customWidth="1"/>
    <col min="10557" max="10557" width="10.42578125" customWidth="1"/>
    <col min="10558" max="10558" width="8.5703125" customWidth="1"/>
    <col min="10559" max="10559" width="7.42578125" customWidth="1"/>
    <col min="10560" max="10560" width="9.5703125" customWidth="1"/>
    <col min="10561" max="10561" width="8.5703125" customWidth="1"/>
    <col min="10562" max="10562" width="7.85546875" customWidth="1"/>
    <col min="10563" max="10564" width="10.5703125" customWidth="1"/>
    <col min="10565" max="10565" width="1" customWidth="1"/>
    <col min="10566" max="10566" width="0.85546875" customWidth="1"/>
    <col min="10567" max="10752" width="10.85546875"/>
    <col min="10753" max="10753" width="0.85546875" customWidth="1"/>
    <col min="10754" max="10754" width="10.85546875"/>
    <col min="10755" max="10755" width="7.5703125" customWidth="1"/>
    <col min="10756" max="10756" width="7" customWidth="1"/>
    <col min="10757" max="10757" width="10.42578125" customWidth="1"/>
    <col min="10758" max="10758" width="8.5703125" customWidth="1"/>
    <col min="10759" max="10759" width="7.42578125" customWidth="1"/>
    <col min="10760" max="10760" width="9.5703125" customWidth="1"/>
    <col min="10761" max="10761" width="8.5703125" customWidth="1"/>
    <col min="10762" max="10762" width="7.85546875" customWidth="1"/>
    <col min="10763" max="10764" width="10.5703125" customWidth="1"/>
    <col min="10765" max="10765" width="1" customWidth="1"/>
    <col min="10766" max="10767" width="0.85546875" customWidth="1"/>
    <col min="10768" max="10768" width="10.85546875"/>
    <col min="10769" max="10769" width="7.5703125" customWidth="1"/>
    <col min="10770" max="10770" width="7" customWidth="1"/>
    <col min="10771" max="10771" width="10.42578125" customWidth="1"/>
    <col min="10772" max="10772" width="8.5703125" customWidth="1"/>
    <col min="10773" max="10773" width="7.42578125" customWidth="1"/>
    <col min="10774" max="10774" width="9.5703125" customWidth="1"/>
    <col min="10775" max="10775" width="8.5703125" customWidth="1"/>
    <col min="10776" max="10776" width="7.85546875" customWidth="1"/>
    <col min="10777" max="10778" width="10.5703125" customWidth="1"/>
    <col min="10779" max="10779" width="1" customWidth="1"/>
    <col min="10780" max="10781" width="0.85546875" customWidth="1"/>
    <col min="10782" max="10782" width="10.85546875"/>
    <col min="10783" max="10783" width="7.5703125" customWidth="1"/>
    <col min="10784" max="10784" width="7" customWidth="1"/>
    <col min="10785" max="10785" width="10.42578125" customWidth="1"/>
    <col min="10786" max="10786" width="8.5703125" customWidth="1"/>
    <col min="10787" max="10787" width="7.42578125" customWidth="1"/>
    <col min="10788" max="10788" width="9.5703125" customWidth="1"/>
    <col min="10789" max="10789" width="8.5703125" customWidth="1"/>
    <col min="10790" max="10790" width="7.85546875" customWidth="1"/>
    <col min="10791" max="10792" width="10.5703125" customWidth="1"/>
    <col min="10793" max="10793" width="1" customWidth="1"/>
    <col min="10794" max="10795" width="0.85546875" customWidth="1"/>
    <col min="10796" max="10796" width="10.85546875"/>
    <col min="10797" max="10797" width="7.5703125" customWidth="1"/>
    <col min="10798" max="10798" width="7" customWidth="1"/>
    <col min="10799" max="10799" width="10.42578125" customWidth="1"/>
    <col min="10800" max="10800" width="8.5703125" customWidth="1"/>
    <col min="10801" max="10801" width="7.42578125" customWidth="1"/>
    <col min="10802" max="10802" width="9.5703125" customWidth="1"/>
    <col min="10803" max="10803" width="8.5703125" customWidth="1"/>
    <col min="10804" max="10804" width="7.85546875" customWidth="1"/>
    <col min="10805" max="10806" width="10.5703125" customWidth="1"/>
    <col min="10807" max="10807" width="1" customWidth="1"/>
    <col min="10808" max="10809" width="0.85546875" customWidth="1"/>
    <col min="10810" max="10810" width="10.85546875"/>
    <col min="10811" max="10811" width="7.5703125" customWidth="1"/>
    <col min="10812" max="10812" width="7" customWidth="1"/>
    <col min="10813" max="10813" width="10.42578125" customWidth="1"/>
    <col min="10814" max="10814" width="8.5703125" customWidth="1"/>
    <col min="10815" max="10815" width="7.42578125" customWidth="1"/>
    <col min="10816" max="10816" width="9.5703125" customWidth="1"/>
    <col min="10817" max="10817" width="8.5703125" customWidth="1"/>
    <col min="10818" max="10818" width="7.85546875" customWidth="1"/>
    <col min="10819" max="10820" width="10.5703125" customWidth="1"/>
    <col min="10821" max="10821" width="1" customWidth="1"/>
    <col min="10822" max="10822" width="0.85546875" customWidth="1"/>
    <col min="10823" max="11008" width="10.85546875"/>
    <col min="11009" max="11009" width="0.85546875" customWidth="1"/>
    <col min="11010" max="11010" width="10.85546875"/>
    <col min="11011" max="11011" width="7.5703125" customWidth="1"/>
    <col min="11012" max="11012" width="7" customWidth="1"/>
    <col min="11013" max="11013" width="10.42578125" customWidth="1"/>
    <col min="11014" max="11014" width="8.5703125" customWidth="1"/>
    <col min="11015" max="11015" width="7.42578125" customWidth="1"/>
    <col min="11016" max="11016" width="9.5703125" customWidth="1"/>
    <col min="11017" max="11017" width="8.5703125" customWidth="1"/>
    <col min="11018" max="11018" width="7.85546875" customWidth="1"/>
    <col min="11019" max="11020" width="10.5703125" customWidth="1"/>
    <col min="11021" max="11021" width="1" customWidth="1"/>
    <col min="11022" max="11023" width="0.85546875" customWidth="1"/>
    <col min="11024" max="11024" width="10.85546875"/>
    <col min="11025" max="11025" width="7.5703125" customWidth="1"/>
    <col min="11026" max="11026" width="7" customWidth="1"/>
    <col min="11027" max="11027" width="10.42578125" customWidth="1"/>
    <col min="11028" max="11028" width="8.5703125" customWidth="1"/>
    <col min="11029" max="11029" width="7.42578125" customWidth="1"/>
    <col min="11030" max="11030" width="9.5703125" customWidth="1"/>
    <col min="11031" max="11031" width="8.5703125" customWidth="1"/>
    <col min="11032" max="11032" width="7.85546875" customWidth="1"/>
    <col min="11033" max="11034" width="10.5703125" customWidth="1"/>
    <col min="11035" max="11035" width="1" customWidth="1"/>
    <col min="11036" max="11037" width="0.85546875" customWidth="1"/>
    <col min="11038" max="11038" width="10.85546875"/>
    <col min="11039" max="11039" width="7.5703125" customWidth="1"/>
    <col min="11040" max="11040" width="7" customWidth="1"/>
    <col min="11041" max="11041" width="10.42578125" customWidth="1"/>
    <col min="11042" max="11042" width="8.5703125" customWidth="1"/>
    <col min="11043" max="11043" width="7.42578125" customWidth="1"/>
    <col min="11044" max="11044" width="9.5703125" customWidth="1"/>
    <col min="11045" max="11045" width="8.5703125" customWidth="1"/>
    <col min="11046" max="11046" width="7.85546875" customWidth="1"/>
    <col min="11047" max="11048" width="10.5703125" customWidth="1"/>
    <col min="11049" max="11049" width="1" customWidth="1"/>
    <col min="11050" max="11051" width="0.85546875" customWidth="1"/>
    <col min="11052" max="11052" width="10.85546875"/>
    <col min="11053" max="11053" width="7.5703125" customWidth="1"/>
    <col min="11054" max="11054" width="7" customWidth="1"/>
    <col min="11055" max="11055" width="10.42578125" customWidth="1"/>
    <col min="11056" max="11056" width="8.5703125" customWidth="1"/>
    <col min="11057" max="11057" width="7.42578125" customWidth="1"/>
    <col min="11058" max="11058" width="9.5703125" customWidth="1"/>
    <col min="11059" max="11059" width="8.5703125" customWidth="1"/>
    <col min="11060" max="11060" width="7.85546875" customWidth="1"/>
    <col min="11061" max="11062" width="10.5703125" customWidth="1"/>
    <col min="11063" max="11063" width="1" customWidth="1"/>
    <col min="11064" max="11065" width="0.85546875" customWidth="1"/>
    <col min="11066" max="11066" width="10.85546875"/>
    <col min="11067" max="11067" width="7.5703125" customWidth="1"/>
    <col min="11068" max="11068" width="7" customWidth="1"/>
    <col min="11069" max="11069" width="10.42578125" customWidth="1"/>
    <col min="11070" max="11070" width="8.5703125" customWidth="1"/>
    <col min="11071" max="11071" width="7.42578125" customWidth="1"/>
    <col min="11072" max="11072" width="9.5703125" customWidth="1"/>
    <col min="11073" max="11073" width="8.5703125" customWidth="1"/>
    <col min="11074" max="11074" width="7.85546875" customWidth="1"/>
    <col min="11075" max="11076" width="10.5703125" customWidth="1"/>
    <col min="11077" max="11077" width="1" customWidth="1"/>
    <col min="11078" max="11078" width="0.85546875" customWidth="1"/>
    <col min="11079" max="11264" width="10.85546875"/>
    <col min="11265" max="11265" width="0.85546875" customWidth="1"/>
    <col min="11266" max="11266" width="10.85546875"/>
    <col min="11267" max="11267" width="7.5703125" customWidth="1"/>
    <col min="11268" max="11268" width="7" customWidth="1"/>
    <col min="11269" max="11269" width="10.42578125" customWidth="1"/>
    <col min="11270" max="11270" width="8.5703125" customWidth="1"/>
    <col min="11271" max="11271" width="7.42578125" customWidth="1"/>
    <col min="11272" max="11272" width="9.5703125" customWidth="1"/>
    <col min="11273" max="11273" width="8.5703125" customWidth="1"/>
    <col min="11274" max="11274" width="7.85546875" customWidth="1"/>
    <col min="11275" max="11276" width="10.5703125" customWidth="1"/>
    <col min="11277" max="11277" width="1" customWidth="1"/>
    <col min="11278" max="11279" width="0.85546875" customWidth="1"/>
    <col min="11280" max="11280" width="10.85546875"/>
    <col min="11281" max="11281" width="7.5703125" customWidth="1"/>
    <col min="11282" max="11282" width="7" customWidth="1"/>
    <col min="11283" max="11283" width="10.42578125" customWidth="1"/>
    <col min="11284" max="11284" width="8.5703125" customWidth="1"/>
    <col min="11285" max="11285" width="7.42578125" customWidth="1"/>
    <col min="11286" max="11286" width="9.5703125" customWidth="1"/>
    <col min="11287" max="11287" width="8.5703125" customWidth="1"/>
    <col min="11288" max="11288" width="7.85546875" customWidth="1"/>
    <col min="11289" max="11290" width="10.5703125" customWidth="1"/>
    <col min="11291" max="11291" width="1" customWidth="1"/>
    <col min="11292" max="11293" width="0.85546875" customWidth="1"/>
    <col min="11294" max="11294" width="10.85546875"/>
    <col min="11295" max="11295" width="7.5703125" customWidth="1"/>
    <col min="11296" max="11296" width="7" customWidth="1"/>
    <col min="11297" max="11297" width="10.42578125" customWidth="1"/>
    <col min="11298" max="11298" width="8.5703125" customWidth="1"/>
    <col min="11299" max="11299" width="7.42578125" customWidth="1"/>
    <col min="11300" max="11300" width="9.5703125" customWidth="1"/>
    <col min="11301" max="11301" width="8.5703125" customWidth="1"/>
    <col min="11302" max="11302" width="7.85546875" customWidth="1"/>
    <col min="11303" max="11304" width="10.5703125" customWidth="1"/>
    <col min="11305" max="11305" width="1" customWidth="1"/>
    <col min="11306" max="11307" width="0.85546875" customWidth="1"/>
    <col min="11308" max="11308" width="10.85546875"/>
    <col min="11309" max="11309" width="7.5703125" customWidth="1"/>
    <col min="11310" max="11310" width="7" customWidth="1"/>
    <col min="11311" max="11311" width="10.42578125" customWidth="1"/>
    <col min="11312" max="11312" width="8.5703125" customWidth="1"/>
    <col min="11313" max="11313" width="7.42578125" customWidth="1"/>
    <col min="11314" max="11314" width="9.5703125" customWidth="1"/>
    <col min="11315" max="11315" width="8.5703125" customWidth="1"/>
    <col min="11316" max="11316" width="7.85546875" customWidth="1"/>
    <col min="11317" max="11318" width="10.5703125" customWidth="1"/>
    <col min="11319" max="11319" width="1" customWidth="1"/>
    <col min="11320" max="11321" width="0.85546875" customWidth="1"/>
    <col min="11322" max="11322" width="10.85546875"/>
    <col min="11323" max="11323" width="7.5703125" customWidth="1"/>
    <col min="11324" max="11324" width="7" customWidth="1"/>
    <col min="11325" max="11325" width="10.42578125" customWidth="1"/>
    <col min="11326" max="11326" width="8.5703125" customWidth="1"/>
    <col min="11327" max="11327" width="7.42578125" customWidth="1"/>
    <col min="11328" max="11328" width="9.5703125" customWidth="1"/>
    <col min="11329" max="11329" width="8.5703125" customWidth="1"/>
    <col min="11330" max="11330" width="7.85546875" customWidth="1"/>
    <col min="11331" max="11332" width="10.5703125" customWidth="1"/>
    <col min="11333" max="11333" width="1" customWidth="1"/>
    <col min="11334" max="11334" width="0.85546875" customWidth="1"/>
    <col min="11335" max="11520" width="10.85546875"/>
    <col min="11521" max="11521" width="0.85546875" customWidth="1"/>
    <col min="11522" max="11522" width="10.85546875"/>
    <col min="11523" max="11523" width="7.5703125" customWidth="1"/>
    <col min="11524" max="11524" width="7" customWidth="1"/>
    <col min="11525" max="11525" width="10.42578125" customWidth="1"/>
    <col min="11526" max="11526" width="8.5703125" customWidth="1"/>
    <col min="11527" max="11527" width="7.42578125" customWidth="1"/>
    <col min="11528" max="11528" width="9.5703125" customWidth="1"/>
    <col min="11529" max="11529" width="8.5703125" customWidth="1"/>
    <col min="11530" max="11530" width="7.85546875" customWidth="1"/>
    <col min="11531" max="11532" width="10.5703125" customWidth="1"/>
    <col min="11533" max="11533" width="1" customWidth="1"/>
    <col min="11534" max="11535" width="0.85546875" customWidth="1"/>
    <col min="11536" max="11536" width="10.85546875"/>
    <col min="11537" max="11537" width="7.5703125" customWidth="1"/>
    <col min="11538" max="11538" width="7" customWidth="1"/>
    <col min="11539" max="11539" width="10.42578125" customWidth="1"/>
    <col min="11540" max="11540" width="8.5703125" customWidth="1"/>
    <col min="11541" max="11541" width="7.42578125" customWidth="1"/>
    <col min="11542" max="11542" width="9.5703125" customWidth="1"/>
    <col min="11543" max="11543" width="8.5703125" customWidth="1"/>
    <col min="11544" max="11544" width="7.85546875" customWidth="1"/>
    <col min="11545" max="11546" width="10.5703125" customWidth="1"/>
    <col min="11547" max="11547" width="1" customWidth="1"/>
    <col min="11548" max="11549" width="0.85546875" customWidth="1"/>
    <col min="11550" max="11550" width="10.85546875"/>
    <col min="11551" max="11551" width="7.5703125" customWidth="1"/>
    <col min="11552" max="11552" width="7" customWidth="1"/>
    <col min="11553" max="11553" width="10.42578125" customWidth="1"/>
    <col min="11554" max="11554" width="8.5703125" customWidth="1"/>
    <col min="11555" max="11555" width="7.42578125" customWidth="1"/>
    <col min="11556" max="11556" width="9.5703125" customWidth="1"/>
    <col min="11557" max="11557" width="8.5703125" customWidth="1"/>
    <col min="11558" max="11558" width="7.85546875" customWidth="1"/>
    <col min="11559" max="11560" width="10.5703125" customWidth="1"/>
    <col min="11561" max="11561" width="1" customWidth="1"/>
    <col min="11562" max="11563" width="0.85546875" customWidth="1"/>
    <col min="11564" max="11564" width="10.85546875"/>
    <col min="11565" max="11565" width="7.5703125" customWidth="1"/>
    <col min="11566" max="11566" width="7" customWidth="1"/>
    <col min="11567" max="11567" width="10.42578125" customWidth="1"/>
    <col min="11568" max="11568" width="8.5703125" customWidth="1"/>
    <col min="11569" max="11569" width="7.42578125" customWidth="1"/>
    <col min="11570" max="11570" width="9.5703125" customWidth="1"/>
    <col min="11571" max="11571" width="8.5703125" customWidth="1"/>
    <col min="11572" max="11572" width="7.85546875" customWidth="1"/>
    <col min="11573" max="11574" width="10.5703125" customWidth="1"/>
    <col min="11575" max="11575" width="1" customWidth="1"/>
    <col min="11576" max="11577" width="0.85546875" customWidth="1"/>
    <col min="11578" max="11578" width="10.85546875"/>
    <col min="11579" max="11579" width="7.5703125" customWidth="1"/>
    <col min="11580" max="11580" width="7" customWidth="1"/>
    <col min="11581" max="11581" width="10.42578125" customWidth="1"/>
    <col min="11582" max="11582" width="8.5703125" customWidth="1"/>
    <col min="11583" max="11583" width="7.42578125" customWidth="1"/>
    <col min="11584" max="11584" width="9.5703125" customWidth="1"/>
    <col min="11585" max="11585" width="8.5703125" customWidth="1"/>
    <col min="11586" max="11586" width="7.85546875" customWidth="1"/>
    <col min="11587" max="11588" width="10.5703125" customWidth="1"/>
    <col min="11589" max="11589" width="1" customWidth="1"/>
    <col min="11590" max="11590" width="0.85546875" customWidth="1"/>
    <col min="11591" max="11776" width="10.85546875"/>
    <col min="11777" max="11777" width="0.85546875" customWidth="1"/>
    <col min="11778" max="11778" width="10.85546875"/>
    <col min="11779" max="11779" width="7.5703125" customWidth="1"/>
    <col min="11780" max="11780" width="7" customWidth="1"/>
    <col min="11781" max="11781" width="10.42578125" customWidth="1"/>
    <col min="11782" max="11782" width="8.5703125" customWidth="1"/>
    <col min="11783" max="11783" width="7.42578125" customWidth="1"/>
    <col min="11784" max="11784" width="9.5703125" customWidth="1"/>
    <col min="11785" max="11785" width="8.5703125" customWidth="1"/>
    <col min="11786" max="11786" width="7.85546875" customWidth="1"/>
    <col min="11787" max="11788" width="10.5703125" customWidth="1"/>
    <col min="11789" max="11789" width="1" customWidth="1"/>
    <col min="11790" max="11791" width="0.85546875" customWidth="1"/>
    <col min="11792" max="11792" width="10.85546875"/>
    <col min="11793" max="11793" width="7.5703125" customWidth="1"/>
    <col min="11794" max="11794" width="7" customWidth="1"/>
    <col min="11795" max="11795" width="10.42578125" customWidth="1"/>
    <col min="11796" max="11796" width="8.5703125" customWidth="1"/>
    <col min="11797" max="11797" width="7.42578125" customWidth="1"/>
    <col min="11798" max="11798" width="9.5703125" customWidth="1"/>
    <col min="11799" max="11799" width="8.5703125" customWidth="1"/>
    <col min="11800" max="11800" width="7.85546875" customWidth="1"/>
    <col min="11801" max="11802" width="10.5703125" customWidth="1"/>
    <col min="11803" max="11803" width="1" customWidth="1"/>
    <col min="11804" max="11805" width="0.85546875" customWidth="1"/>
    <col min="11806" max="11806" width="10.85546875"/>
    <col min="11807" max="11807" width="7.5703125" customWidth="1"/>
    <col min="11808" max="11808" width="7" customWidth="1"/>
    <col min="11809" max="11809" width="10.42578125" customWidth="1"/>
    <col min="11810" max="11810" width="8.5703125" customWidth="1"/>
    <col min="11811" max="11811" width="7.42578125" customWidth="1"/>
    <col min="11812" max="11812" width="9.5703125" customWidth="1"/>
    <col min="11813" max="11813" width="8.5703125" customWidth="1"/>
    <col min="11814" max="11814" width="7.85546875" customWidth="1"/>
    <col min="11815" max="11816" width="10.5703125" customWidth="1"/>
    <col min="11817" max="11817" width="1" customWidth="1"/>
    <col min="11818" max="11819" width="0.85546875" customWidth="1"/>
    <col min="11820" max="11820" width="10.85546875"/>
    <col min="11821" max="11821" width="7.5703125" customWidth="1"/>
    <col min="11822" max="11822" width="7" customWidth="1"/>
    <col min="11823" max="11823" width="10.42578125" customWidth="1"/>
    <col min="11824" max="11824" width="8.5703125" customWidth="1"/>
    <col min="11825" max="11825" width="7.42578125" customWidth="1"/>
    <col min="11826" max="11826" width="9.5703125" customWidth="1"/>
    <col min="11827" max="11827" width="8.5703125" customWidth="1"/>
    <col min="11828" max="11828" width="7.85546875" customWidth="1"/>
    <col min="11829" max="11830" width="10.5703125" customWidth="1"/>
    <col min="11831" max="11831" width="1" customWidth="1"/>
    <col min="11832" max="11833" width="0.85546875" customWidth="1"/>
    <col min="11834" max="11834" width="10.85546875"/>
    <col min="11835" max="11835" width="7.5703125" customWidth="1"/>
    <col min="11836" max="11836" width="7" customWidth="1"/>
    <col min="11837" max="11837" width="10.42578125" customWidth="1"/>
    <col min="11838" max="11838" width="8.5703125" customWidth="1"/>
    <col min="11839" max="11839" width="7.42578125" customWidth="1"/>
    <col min="11840" max="11840" width="9.5703125" customWidth="1"/>
    <col min="11841" max="11841" width="8.5703125" customWidth="1"/>
    <col min="11842" max="11842" width="7.85546875" customWidth="1"/>
    <col min="11843" max="11844" width="10.5703125" customWidth="1"/>
    <col min="11845" max="11845" width="1" customWidth="1"/>
    <col min="11846" max="11846" width="0.85546875" customWidth="1"/>
    <col min="11847" max="12032" width="10.85546875"/>
    <col min="12033" max="12033" width="0.85546875" customWidth="1"/>
    <col min="12034" max="12034" width="10.85546875"/>
    <col min="12035" max="12035" width="7.5703125" customWidth="1"/>
    <col min="12036" max="12036" width="7" customWidth="1"/>
    <col min="12037" max="12037" width="10.42578125" customWidth="1"/>
    <col min="12038" max="12038" width="8.5703125" customWidth="1"/>
    <col min="12039" max="12039" width="7.42578125" customWidth="1"/>
    <col min="12040" max="12040" width="9.5703125" customWidth="1"/>
    <col min="12041" max="12041" width="8.5703125" customWidth="1"/>
    <col min="12042" max="12042" width="7.85546875" customWidth="1"/>
    <col min="12043" max="12044" width="10.5703125" customWidth="1"/>
    <col min="12045" max="12045" width="1" customWidth="1"/>
    <col min="12046" max="12047" width="0.85546875" customWidth="1"/>
    <col min="12048" max="12048" width="10.85546875"/>
    <col min="12049" max="12049" width="7.5703125" customWidth="1"/>
    <col min="12050" max="12050" width="7" customWidth="1"/>
    <col min="12051" max="12051" width="10.42578125" customWidth="1"/>
    <col min="12052" max="12052" width="8.5703125" customWidth="1"/>
    <col min="12053" max="12053" width="7.42578125" customWidth="1"/>
    <col min="12054" max="12054" width="9.5703125" customWidth="1"/>
    <col min="12055" max="12055" width="8.5703125" customWidth="1"/>
    <col min="12056" max="12056" width="7.85546875" customWidth="1"/>
    <col min="12057" max="12058" width="10.5703125" customWidth="1"/>
    <col min="12059" max="12059" width="1" customWidth="1"/>
    <col min="12060" max="12061" width="0.85546875" customWidth="1"/>
    <col min="12062" max="12062" width="10.85546875"/>
    <col min="12063" max="12063" width="7.5703125" customWidth="1"/>
    <col min="12064" max="12064" width="7" customWidth="1"/>
    <col min="12065" max="12065" width="10.42578125" customWidth="1"/>
    <col min="12066" max="12066" width="8.5703125" customWidth="1"/>
    <col min="12067" max="12067" width="7.42578125" customWidth="1"/>
    <col min="12068" max="12068" width="9.5703125" customWidth="1"/>
    <col min="12069" max="12069" width="8.5703125" customWidth="1"/>
    <col min="12070" max="12070" width="7.85546875" customWidth="1"/>
    <col min="12071" max="12072" width="10.5703125" customWidth="1"/>
    <col min="12073" max="12073" width="1" customWidth="1"/>
    <col min="12074" max="12075" width="0.85546875" customWidth="1"/>
    <col min="12076" max="12076" width="10.85546875"/>
    <col min="12077" max="12077" width="7.5703125" customWidth="1"/>
    <col min="12078" max="12078" width="7" customWidth="1"/>
    <col min="12079" max="12079" width="10.42578125" customWidth="1"/>
    <col min="12080" max="12080" width="8.5703125" customWidth="1"/>
    <col min="12081" max="12081" width="7.42578125" customWidth="1"/>
    <col min="12082" max="12082" width="9.5703125" customWidth="1"/>
    <col min="12083" max="12083" width="8.5703125" customWidth="1"/>
    <col min="12084" max="12084" width="7.85546875" customWidth="1"/>
    <col min="12085" max="12086" width="10.5703125" customWidth="1"/>
    <col min="12087" max="12087" width="1" customWidth="1"/>
    <col min="12088" max="12089" width="0.85546875" customWidth="1"/>
    <col min="12090" max="12090" width="10.85546875"/>
    <col min="12091" max="12091" width="7.5703125" customWidth="1"/>
    <col min="12092" max="12092" width="7" customWidth="1"/>
    <col min="12093" max="12093" width="10.42578125" customWidth="1"/>
    <col min="12094" max="12094" width="8.5703125" customWidth="1"/>
    <col min="12095" max="12095" width="7.42578125" customWidth="1"/>
    <col min="12096" max="12096" width="9.5703125" customWidth="1"/>
    <col min="12097" max="12097" width="8.5703125" customWidth="1"/>
    <col min="12098" max="12098" width="7.85546875" customWidth="1"/>
    <col min="12099" max="12100" width="10.5703125" customWidth="1"/>
    <col min="12101" max="12101" width="1" customWidth="1"/>
    <col min="12102" max="12102" width="0.85546875" customWidth="1"/>
    <col min="12103" max="12288" width="10.85546875"/>
    <col min="12289" max="12289" width="0.85546875" customWidth="1"/>
    <col min="12290" max="12290" width="10.85546875"/>
    <col min="12291" max="12291" width="7.5703125" customWidth="1"/>
    <col min="12292" max="12292" width="7" customWidth="1"/>
    <col min="12293" max="12293" width="10.42578125" customWidth="1"/>
    <col min="12294" max="12294" width="8.5703125" customWidth="1"/>
    <col min="12295" max="12295" width="7.42578125" customWidth="1"/>
    <col min="12296" max="12296" width="9.5703125" customWidth="1"/>
    <col min="12297" max="12297" width="8.5703125" customWidth="1"/>
    <col min="12298" max="12298" width="7.85546875" customWidth="1"/>
    <col min="12299" max="12300" width="10.5703125" customWidth="1"/>
    <col min="12301" max="12301" width="1" customWidth="1"/>
    <col min="12302" max="12303" width="0.85546875" customWidth="1"/>
    <col min="12304" max="12304" width="10.85546875"/>
    <col min="12305" max="12305" width="7.5703125" customWidth="1"/>
    <col min="12306" max="12306" width="7" customWidth="1"/>
    <col min="12307" max="12307" width="10.42578125" customWidth="1"/>
    <col min="12308" max="12308" width="8.5703125" customWidth="1"/>
    <col min="12309" max="12309" width="7.42578125" customWidth="1"/>
    <col min="12310" max="12310" width="9.5703125" customWidth="1"/>
    <col min="12311" max="12311" width="8.5703125" customWidth="1"/>
    <col min="12312" max="12312" width="7.85546875" customWidth="1"/>
    <col min="12313" max="12314" width="10.5703125" customWidth="1"/>
    <col min="12315" max="12315" width="1" customWidth="1"/>
    <col min="12316" max="12317" width="0.85546875" customWidth="1"/>
    <col min="12318" max="12318" width="10.85546875"/>
    <col min="12319" max="12319" width="7.5703125" customWidth="1"/>
    <col min="12320" max="12320" width="7" customWidth="1"/>
    <col min="12321" max="12321" width="10.42578125" customWidth="1"/>
    <col min="12322" max="12322" width="8.5703125" customWidth="1"/>
    <col min="12323" max="12323" width="7.42578125" customWidth="1"/>
    <col min="12324" max="12324" width="9.5703125" customWidth="1"/>
    <col min="12325" max="12325" width="8.5703125" customWidth="1"/>
    <col min="12326" max="12326" width="7.85546875" customWidth="1"/>
    <col min="12327" max="12328" width="10.5703125" customWidth="1"/>
    <col min="12329" max="12329" width="1" customWidth="1"/>
    <col min="12330" max="12331" width="0.85546875" customWidth="1"/>
    <col min="12332" max="12332" width="10.85546875"/>
    <col min="12333" max="12333" width="7.5703125" customWidth="1"/>
    <col min="12334" max="12334" width="7" customWidth="1"/>
    <col min="12335" max="12335" width="10.42578125" customWidth="1"/>
    <col min="12336" max="12336" width="8.5703125" customWidth="1"/>
    <col min="12337" max="12337" width="7.42578125" customWidth="1"/>
    <col min="12338" max="12338" width="9.5703125" customWidth="1"/>
    <col min="12339" max="12339" width="8.5703125" customWidth="1"/>
    <col min="12340" max="12340" width="7.85546875" customWidth="1"/>
    <col min="12341" max="12342" width="10.5703125" customWidth="1"/>
    <col min="12343" max="12343" width="1" customWidth="1"/>
    <col min="12344" max="12345" width="0.85546875" customWidth="1"/>
    <col min="12346" max="12346" width="10.85546875"/>
    <col min="12347" max="12347" width="7.5703125" customWidth="1"/>
    <col min="12348" max="12348" width="7" customWidth="1"/>
    <col min="12349" max="12349" width="10.42578125" customWidth="1"/>
    <col min="12350" max="12350" width="8.5703125" customWidth="1"/>
    <col min="12351" max="12351" width="7.42578125" customWidth="1"/>
    <col min="12352" max="12352" width="9.5703125" customWidth="1"/>
    <col min="12353" max="12353" width="8.5703125" customWidth="1"/>
    <col min="12354" max="12354" width="7.85546875" customWidth="1"/>
    <col min="12355" max="12356" width="10.5703125" customWidth="1"/>
    <col min="12357" max="12357" width="1" customWidth="1"/>
    <col min="12358" max="12358" width="0.85546875" customWidth="1"/>
    <col min="12359" max="12544" width="10.85546875"/>
    <col min="12545" max="12545" width="0.85546875" customWidth="1"/>
    <col min="12546" max="12546" width="10.85546875"/>
    <col min="12547" max="12547" width="7.5703125" customWidth="1"/>
    <col min="12548" max="12548" width="7" customWidth="1"/>
    <col min="12549" max="12549" width="10.42578125" customWidth="1"/>
    <col min="12550" max="12550" width="8.5703125" customWidth="1"/>
    <col min="12551" max="12551" width="7.42578125" customWidth="1"/>
    <col min="12552" max="12552" width="9.5703125" customWidth="1"/>
    <col min="12553" max="12553" width="8.5703125" customWidth="1"/>
    <col min="12554" max="12554" width="7.85546875" customWidth="1"/>
    <col min="12555" max="12556" width="10.5703125" customWidth="1"/>
    <col min="12557" max="12557" width="1" customWidth="1"/>
    <col min="12558" max="12559" width="0.85546875" customWidth="1"/>
    <col min="12560" max="12560" width="10.85546875"/>
    <col min="12561" max="12561" width="7.5703125" customWidth="1"/>
    <col min="12562" max="12562" width="7" customWidth="1"/>
    <col min="12563" max="12563" width="10.42578125" customWidth="1"/>
    <col min="12564" max="12564" width="8.5703125" customWidth="1"/>
    <col min="12565" max="12565" width="7.42578125" customWidth="1"/>
    <col min="12566" max="12566" width="9.5703125" customWidth="1"/>
    <col min="12567" max="12567" width="8.5703125" customWidth="1"/>
    <col min="12568" max="12568" width="7.85546875" customWidth="1"/>
    <col min="12569" max="12570" width="10.5703125" customWidth="1"/>
    <col min="12571" max="12571" width="1" customWidth="1"/>
    <col min="12572" max="12573" width="0.85546875" customWidth="1"/>
    <col min="12574" max="12574" width="10.85546875"/>
    <col min="12575" max="12575" width="7.5703125" customWidth="1"/>
    <col min="12576" max="12576" width="7" customWidth="1"/>
    <col min="12577" max="12577" width="10.42578125" customWidth="1"/>
    <col min="12578" max="12578" width="8.5703125" customWidth="1"/>
    <col min="12579" max="12579" width="7.42578125" customWidth="1"/>
    <col min="12580" max="12580" width="9.5703125" customWidth="1"/>
    <col min="12581" max="12581" width="8.5703125" customWidth="1"/>
    <col min="12582" max="12582" width="7.85546875" customWidth="1"/>
    <col min="12583" max="12584" width="10.5703125" customWidth="1"/>
    <col min="12585" max="12585" width="1" customWidth="1"/>
    <col min="12586" max="12587" width="0.85546875" customWidth="1"/>
    <col min="12588" max="12588" width="10.85546875"/>
    <col min="12589" max="12589" width="7.5703125" customWidth="1"/>
    <col min="12590" max="12590" width="7" customWidth="1"/>
    <col min="12591" max="12591" width="10.42578125" customWidth="1"/>
    <col min="12592" max="12592" width="8.5703125" customWidth="1"/>
    <col min="12593" max="12593" width="7.42578125" customWidth="1"/>
    <col min="12594" max="12594" width="9.5703125" customWidth="1"/>
    <col min="12595" max="12595" width="8.5703125" customWidth="1"/>
    <col min="12596" max="12596" width="7.85546875" customWidth="1"/>
    <col min="12597" max="12598" width="10.5703125" customWidth="1"/>
    <col min="12599" max="12599" width="1" customWidth="1"/>
    <col min="12600" max="12601" width="0.85546875" customWidth="1"/>
    <col min="12602" max="12602" width="10.85546875"/>
    <col min="12603" max="12603" width="7.5703125" customWidth="1"/>
    <col min="12604" max="12604" width="7" customWidth="1"/>
    <col min="12605" max="12605" width="10.42578125" customWidth="1"/>
    <col min="12606" max="12606" width="8.5703125" customWidth="1"/>
    <col min="12607" max="12607" width="7.42578125" customWidth="1"/>
    <col min="12608" max="12608" width="9.5703125" customWidth="1"/>
    <col min="12609" max="12609" width="8.5703125" customWidth="1"/>
    <col min="12610" max="12610" width="7.85546875" customWidth="1"/>
    <col min="12611" max="12612" width="10.5703125" customWidth="1"/>
    <col min="12613" max="12613" width="1" customWidth="1"/>
    <col min="12614" max="12614" width="0.85546875" customWidth="1"/>
    <col min="12615" max="12800" width="10.85546875"/>
    <col min="12801" max="12801" width="0.85546875" customWidth="1"/>
    <col min="12802" max="12802" width="10.85546875"/>
    <col min="12803" max="12803" width="7.5703125" customWidth="1"/>
    <col min="12804" max="12804" width="7" customWidth="1"/>
    <col min="12805" max="12805" width="10.42578125" customWidth="1"/>
    <col min="12806" max="12806" width="8.5703125" customWidth="1"/>
    <col min="12807" max="12807" width="7.42578125" customWidth="1"/>
    <col min="12808" max="12808" width="9.5703125" customWidth="1"/>
    <col min="12809" max="12809" width="8.5703125" customWidth="1"/>
    <col min="12810" max="12810" width="7.85546875" customWidth="1"/>
    <col min="12811" max="12812" width="10.5703125" customWidth="1"/>
    <col min="12813" max="12813" width="1" customWidth="1"/>
    <col min="12814" max="12815" width="0.85546875" customWidth="1"/>
    <col min="12816" max="12816" width="10.85546875"/>
    <col min="12817" max="12817" width="7.5703125" customWidth="1"/>
    <col min="12818" max="12818" width="7" customWidth="1"/>
    <col min="12819" max="12819" width="10.42578125" customWidth="1"/>
    <col min="12820" max="12820" width="8.5703125" customWidth="1"/>
    <col min="12821" max="12821" width="7.42578125" customWidth="1"/>
    <col min="12822" max="12822" width="9.5703125" customWidth="1"/>
    <col min="12823" max="12823" width="8.5703125" customWidth="1"/>
    <col min="12824" max="12824" width="7.85546875" customWidth="1"/>
    <col min="12825" max="12826" width="10.5703125" customWidth="1"/>
    <col min="12827" max="12827" width="1" customWidth="1"/>
    <col min="12828" max="12829" width="0.85546875" customWidth="1"/>
    <col min="12830" max="12830" width="10.85546875"/>
    <col min="12831" max="12831" width="7.5703125" customWidth="1"/>
    <col min="12832" max="12832" width="7" customWidth="1"/>
    <col min="12833" max="12833" width="10.42578125" customWidth="1"/>
    <col min="12834" max="12834" width="8.5703125" customWidth="1"/>
    <col min="12835" max="12835" width="7.42578125" customWidth="1"/>
    <col min="12836" max="12836" width="9.5703125" customWidth="1"/>
    <col min="12837" max="12837" width="8.5703125" customWidth="1"/>
    <col min="12838" max="12838" width="7.85546875" customWidth="1"/>
    <col min="12839" max="12840" width="10.5703125" customWidth="1"/>
    <col min="12841" max="12841" width="1" customWidth="1"/>
    <col min="12842" max="12843" width="0.85546875" customWidth="1"/>
    <col min="12844" max="12844" width="10.85546875"/>
    <col min="12845" max="12845" width="7.5703125" customWidth="1"/>
    <col min="12846" max="12846" width="7" customWidth="1"/>
    <col min="12847" max="12847" width="10.42578125" customWidth="1"/>
    <col min="12848" max="12848" width="8.5703125" customWidth="1"/>
    <col min="12849" max="12849" width="7.42578125" customWidth="1"/>
    <col min="12850" max="12850" width="9.5703125" customWidth="1"/>
    <col min="12851" max="12851" width="8.5703125" customWidth="1"/>
    <col min="12852" max="12852" width="7.85546875" customWidth="1"/>
    <col min="12853" max="12854" width="10.5703125" customWidth="1"/>
    <col min="12855" max="12855" width="1" customWidth="1"/>
    <col min="12856" max="12857" width="0.85546875" customWidth="1"/>
    <col min="12858" max="12858" width="10.85546875"/>
    <col min="12859" max="12859" width="7.5703125" customWidth="1"/>
    <col min="12860" max="12860" width="7" customWidth="1"/>
    <col min="12861" max="12861" width="10.42578125" customWidth="1"/>
    <col min="12862" max="12862" width="8.5703125" customWidth="1"/>
    <col min="12863" max="12863" width="7.42578125" customWidth="1"/>
    <col min="12864" max="12864" width="9.5703125" customWidth="1"/>
    <col min="12865" max="12865" width="8.5703125" customWidth="1"/>
    <col min="12866" max="12866" width="7.85546875" customWidth="1"/>
    <col min="12867" max="12868" width="10.5703125" customWidth="1"/>
    <col min="12869" max="12869" width="1" customWidth="1"/>
    <col min="12870" max="12870" width="0.85546875" customWidth="1"/>
    <col min="12871" max="13056" width="10.85546875"/>
    <col min="13057" max="13057" width="0.85546875" customWidth="1"/>
    <col min="13058" max="13058" width="10.85546875"/>
    <col min="13059" max="13059" width="7.5703125" customWidth="1"/>
    <col min="13060" max="13060" width="7" customWidth="1"/>
    <col min="13061" max="13061" width="10.42578125" customWidth="1"/>
    <col min="13062" max="13062" width="8.5703125" customWidth="1"/>
    <col min="13063" max="13063" width="7.42578125" customWidth="1"/>
    <col min="13064" max="13064" width="9.5703125" customWidth="1"/>
    <col min="13065" max="13065" width="8.5703125" customWidth="1"/>
    <col min="13066" max="13066" width="7.85546875" customWidth="1"/>
    <col min="13067" max="13068" width="10.5703125" customWidth="1"/>
    <col min="13069" max="13069" width="1" customWidth="1"/>
    <col min="13070" max="13071" width="0.85546875" customWidth="1"/>
    <col min="13072" max="13072" width="10.85546875"/>
    <col min="13073" max="13073" width="7.5703125" customWidth="1"/>
    <col min="13074" max="13074" width="7" customWidth="1"/>
    <col min="13075" max="13075" width="10.42578125" customWidth="1"/>
    <col min="13076" max="13076" width="8.5703125" customWidth="1"/>
    <col min="13077" max="13077" width="7.42578125" customWidth="1"/>
    <col min="13078" max="13078" width="9.5703125" customWidth="1"/>
    <col min="13079" max="13079" width="8.5703125" customWidth="1"/>
    <col min="13080" max="13080" width="7.85546875" customWidth="1"/>
    <col min="13081" max="13082" width="10.5703125" customWidth="1"/>
    <col min="13083" max="13083" width="1" customWidth="1"/>
    <col min="13084" max="13085" width="0.85546875" customWidth="1"/>
    <col min="13086" max="13086" width="10.85546875"/>
    <col min="13087" max="13087" width="7.5703125" customWidth="1"/>
    <col min="13088" max="13088" width="7" customWidth="1"/>
    <col min="13089" max="13089" width="10.42578125" customWidth="1"/>
    <col min="13090" max="13090" width="8.5703125" customWidth="1"/>
    <col min="13091" max="13091" width="7.42578125" customWidth="1"/>
    <col min="13092" max="13092" width="9.5703125" customWidth="1"/>
    <col min="13093" max="13093" width="8.5703125" customWidth="1"/>
    <col min="13094" max="13094" width="7.85546875" customWidth="1"/>
    <col min="13095" max="13096" width="10.5703125" customWidth="1"/>
    <col min="13097" max="13097" width="1" customWidth="1"/>
    <col min="13098" max="13099" width="0.85546875" customWidth="1"/>
    <col min="13100" max="13100" width="10.85546875"/>
    <col min="13101" max="13101" width="7.5703125" customWidth="1"/>
    <col min="13102" max="13102" width="7" customWidth="1"/>
    <col min="13103" max="13103" width="10.42578125" customWidth="1"/>
    <col min="13104" max="13104" width="8.5703125" customWidth="1"/>
    <col min="13105" max="13105" width="7.42578125" customWidth="1"/>
    <col min="13106" max="13106" width="9.5703125" customWidth="1"/>
    <col min="13107" max="13107" width="8.5703125" customWidth="1"/>
    <col min="13108" max="13108" width="7.85546875" customWidth="1"/>
    <col min="13109" max="13110" width="10.5703125" customWidth="1"/>
    <col min="13111" max="13111" width="1" customWidth="1"/>
    <col min="13112" max="13113" width="0.85546875" customWidth="1"/>
    <col min="13114" max="13114" width="10.85546875"/>
    <col min="13115" max="13115" width="7.5703125" customWidth="1"/>
    <col min="13116" max="13116" width="7" customWidth="1"/>
    <col min="13117" max="13117" width="10.42578125" customWidth="1"/>
    <col min="13118" max="13118" width="8.5703125" customWidth="1"/>
    <col min="13119" max="13119" width="7.42578125" customWidth="1"/>
    <col min="13120" max="13120" width="9.5703125" customWidth="1"/>
    <col min="13121" max="13121" width="8.5703125" customWidth="1"/>
    <col min="13122" max="13122" width="7.85546875" customWidth="1"/>
    <col min="13123" max="13124" width="10.5703125" customWidth="1"/>
    <col min="13125" max="13125" width="1" customWidth="1"/>
    <col min="13126" max="13126" width="0.85546875" customWidth="1"/>
    <col min="13127" max="13312" width="10.85546875"/>
    <col min="13313" max="13313" width="0.85546875" customWidth="1"/>
    <col min="13314" max="13314" width="10.85546875"/>
    <col min="13315" max="13315" width="7.5703125" customWidth="1"/>
    <col min="13316" max="13316" width="7" customWidth="1"/>
    <col min="13317" max="13317" width="10.42578125" customWidth="1"/>
    <col min="13318" max="13318" width="8.5703125" customWidth="1"/>
    <col min="13319" max="13319" width="7.42578125" customWidth="1"/>
    <col min="13320" max="13320" width="9.5703125" customWidth="1"/>
    <col min="13321" max="13321" width="8.5703125" customWidth="1"/>
    <col min="13322" max="13322" width="7.85546875" customWidth="1"/>
    <col min="13323" max="13324" width="10.5703125" customWidth="1"/>
    <col min="13325" max="13325" width="1" customWidth="1"/>
    <col min="13326" max="13327" width="0.85546875" customWidth="1"/>
    <col min="13328" max="13328" width="10.85546875"/>
    <col min="13329" max="13329" width="7.5703125" customWidth="1"/>
    <col min="13330" max="13330" width="7" customWidth="1"/>
    <col min="13331" max="13331" width="10.42578125" customWidth="1"/>
    <col min="13332" max="13332" width="8.5703125" customWidth="1"/>
    <col min="13333" max="13333" width="7.42578125" customWidth="1"/>
    <col min="13334" max="13334" width="9.5703125" customWidth="1"/>
    <col min="13335" max="13335" width="8.5703125" customWidth="1"/>
    <col min="13336" max="13336" width="7.85546875" customWidth="1"/>
    <col min="13337" max="13338" width="10.5703125" customWidth="1"/>
    <col min="13339" max="13339" width="1" customWidth="1"/>
    <col min="13340" max="13341" width="0.85546875" customWidth="1"/>
    <col min="13342" max="13342" width="10.85546875"/>
    <col min="13343" max="13343" width="7.5703125" customWidth="1"/>
    <col min="13344" max="13344" width="7" customWidth="1"/>
    <col min="13345" max="13345" width="10.42578125" customWidth="1"/>
    <col min="13346" max="13346" width="8.5703125" customWidth="1"/>
    <col min="13347" max="13347" width="7.42578125" customWidth="1"/>
    <col min="13348" max="13348" width="9.5703125" customWidth="1"/>
    <col min="13349" max="13349" width="8.5703125" customWidth="1"/>
    <col min="13350" max="13350" width="7.85546875" customWidth="1"/>
    <col min="13351" max="13352" width="10.5703125" customWidth="1"/>
    <col min="13353" max="13353" width="1" customWidth="1"/>
    <col min="13354" max="13355" width="0.85546875" customWidth="1"/>
    <col min="13356" max="13356" width="10.85546875"/>
    <col min="13357" max="13357" width="7.5703125" customWidth="1"/>
    <col min="13358" max="13358" width="7" customWidth="1"/>
    <col min="13359" max="13359" width="10.42578125" customWidth="1"/>
    <col min="13360" max="13360" width="8.5703125" customWidth="1"/>
    <col min="13361" max="13361" width="7.42578125" customWidth="1"/>
    <col min="13362" max="13362" width="9.5703125" customWidth="1"/>
    <col min="13363" max="13363" width="8.5703125" customWidth="1"/>
    <col min="13364" max="13364" width="7.85546875" customWidth="1"/>
    <col min="13365" max="13366" width="10.5703125" customWidth="1"/>
    <col min="13367" max="13367" width="1" customWidth="1"/>
    <col min="13368" max="13369" width="0.85546875" customWidth="1"/>
    <col min="13370" max="13370" width="10.85546875"/>
    <col min="13371" max="13371" width="7.5703125" customWidth="1"/>
    <col min="13372" max="13372" width="7" customWidth="1"/>
    <col min="13373" max="13373" width="10.42578125" customWidth="1"/>
    <col min="13374" max="13374" width="8.5703125" customWidth="1"/>
    <col min="13375" max="13375" width="7.42578125" customWidth="1"/>
    <col min="13376" max="13376" width="9.5703125" customWidth="1"/>
    <col min="13377" max="13377" width="8.5703125" customWidth="1"/>
    <col min="13378" max="13378" width="7.85546875" customWidth="1"/>
    <col min="13379" max="13380" width="10.5703125" customWidth="1"/>
    <col min="13381" max="13381" width="1" customWidth="1"/>
    <col min="13382" max="13382" width="0.85546875" customWidth="1"/>
    <col min="13383" max="13568" width="10.85546875"/>
    <col min="13569" max="13569" width="0.85546875" customWidth="1"/>
    <col min="13570" max="13570" width="10.85546875"/>
    <col min="13571" max="13571" width="7.5703125" customWidth="1"/>
    <col min="13572" max="13572" width="7" customWidth="1"/>
    <col min="13573" max="13573" width="10.42578125" customWidth="1"/>
    <col min="13574" max="13574" width="8.5703125" customWidth="1"/>
    <col min="13575" max="13575" width="7.42578125" customWidth="1"/>
    <col min="13576" max="13576" width="9.5703125" customWidth="1"/>
    <col min="13577" max="13577" width="8.5703125" customWidth="1"/>
    <col min="13578" max="13578" width="7.85546875" customWidth="1"/>
    <col min="13579" max="13580" width="10.5703125" customWidth="1"/>
    <col min="13581" max="13581" width="1" customWidth="1"/>
    <col min="13582" max="13583" width="0.85546875" customWidth="1"/>
    <col min="13584" max="13584" width="10.85546875"/>
    <col min="13585" max="13585" width="7.5703125" customWidth="1"/>
    <col min="13586" max="13586" width="7" customWidth="1"/>
    <col min="13587" max="13587" width="10.42578125" customWidth="1"/>
    <col min="13588" max="13588" width="8.5703125" customWidth="1"/>
    <col min="13589" max="13589" width="7.42578125" customWidth="1"/>
    <col min="13590" max="13590" width="9.5703125" customWidth="1"/>
    <col min="13591" max="13591" width="8.5703125" customWidth="1"/>
    <col min="13592" max="13592" width="7.85546875" customWidth="1"/>
    <col min="13593" max="13594" width="10.5703125" customWidth="1"/>
    <col min="13595" max="13595" width="1" customWidth="1"/>
    <col min="13596" max="13597" width="0.85546875" customWidth="1"/>
    <col min="13598" max="13598" width="10.85546875"/>
    <col min="13599" max="13599" width="7.5703125" customWidth="1"/>
    <col min="13600" max="13600" width="7" customWidth="1"/>
    <col min="13601" max="13601" width="10.42578125" customWidth="1"/>
    <col min="13602" max="13602" width="8.5703125" customWidth="1"/>
    <col min="13603" max="13603" width="7.42578125" customWidth="1"/>
    <col min="13604" max="13604" width="9.5703125" customWidth="1"/>
    <col min="13605" max="13605" width="8.5703125" customWidth="1"/>
    <col min="13606" max="13606" width="7.85546875" customWidth="1"/>
    <col min="13607" max="13608" width="10.5703125" customWidth="1"/>
    <col min="13609" max="13609" width="1" customWidth="1"/>
    <col min="13610" max="13611" width="0.85546875" customWidth="1"/>
    <col min="13612" max="13612" width="10.85546875"/>
    <col min="13613" max="13613" width="7.5703125" customWidth="1"/>
    <col min="13614" max="13614" width="7" customWidth="1"/>
    <col min="13615" max="13615" width="10.42578125" customWidth="1"/>
    <col min="13616" max="13616" width="8.5703125" customWidth="1"/>
    <col min="13617" max="13617" width="7.42578125" customWidth="1"/>
    <col min="13618" max="13618" width="9.5703125" customWidth="1"/>
    <col min="13619" max="13619" width="8.5703125" customWidth="1"/>
    <col min="13620" max="13620" width="7.85546875" customWidth="1"/>
    <col min="13621" max="13622" width="10.5703125" customWidth="1"/>
    <col min="13623" max="13623" width="1" customWidth="1"/>
    <col min="13624" max="13625" width="0.85546875" customWidth="1"/>
    <col min="13626" max="13626" width="10.85546875"/>
    <col min="13627" max="13627" width="7.5703125" customWidth="1"/>
    <col min="13628" max="13628" width="7" customWidth="1"/>
    <col min="13629" max="13629" width="10.42578125" customWidth="1"/>
    <col min="13630" max="13630" width="8.5703125" customWidth="1"/>
    <col min="13631" max="13631" width="7.42578125" customWidth="1"/>
    <col min="13632" max="13632" width="9.5703125" customWidth="1"/>
    <col min="13633" max="13633" width="8.5703125" customWidth="1"/>
    <col min="13634" max="13634" width="7.85546875" customWidth="1"/>
    <col min="13635" max="13636" width="10.5703125" customWidth="1"/>
    <col min="13637" max="13637" width="1" customWidth="1"/>
    <col min="13638" max="13638" width="0.85546875" customWidth="1"/>
    <col min="13639" max="13824" width="10.85546875"/>
    <col min="13825" max="13825" width="0.85546875" customWidth="1"/>
    <col min="13826" max="13826" width="10.85546875"/>
    <col min="13827" max="13827" width="7.5703125" customWidth="1"/>
    <col min="13828" max="13828" width="7" customWidth="1"/>
    <col min="13829" max="13829" width="10.42578125" customWidth="1"/>
    <col min="13830" max="13830" width="8.5703125" customWidth="1"/>
    <col min="13831" max="13831" width="7.42578125" customWidth="1"/>
    <col min="13832" max="13832" width="9.5703125" customWidth="1"/>
    <col min="13833" max="13833" width="8.5703125" customWidth="1"/>
    <col min="13834" max="13834" width="7.85546875" customWidth="1"/>
    <col min="13835" max="13836" width="10.5703125" customWidth="1"/>
    <col min="13837" max="13837" width="1" customWidth="1"/>
    <col min="13838" max="13839" width="0.85546875" customWidth="1"/>
    <col min="13840" max="13840" width="10.85546875"/>
    <col min="13841" max="13841" width="7.5703125" customWidth="1"/>
    <col min="13842" max="13842" width="7" customWidth="1"/>
    <col min="13843" max="13843" width="10.42578125" customWidth="1"/>
    <col min="13844" max="13844" width="8.5703125" customWidth="1"/>
    <col min="13845" max="13845" width="7.42578125" customWidth="1"/>
    <col min="13846" max="13846" width="9.5703125" customWidth="1"/>
    <col min="13847" max="13847" width="8.5703125" customWidth="1"/>
    <col min="13848" max="13848" width="7.85546875" customWidth="1"/>
    <col min="13849" max="13850" width="10.5703125" customWidth="1"/>
    <col min="13851" max="13851" width="1" customWidth="1"/>
    <col min="13852" max="13853" width="0.85546875" customWidth="1"/>
    <col min="13854" max="13854" width="10.85546875"/>
    <col min="13855" max="13855" width="7.5703125" customWidth="1"/>
    <col min="13856" max="13856" width="7" customWidth="1"/>
    <col min="13857" max="13857" width="10.42578125" customWidth="1"/>
    <col min="13858" max="13858" width="8.5703125" customWidth="1"/>
    <col min="13859" max="13859" width="7.42578125" customWidth="1"/>
    <col min="13860" max="13860" width="9.5703125" customWidth="1"/>
    <col min="13861" max="13861" width="8.5703125" customWidth="1"/>
    <col min="13862" max="13862" width="7.85546875" customWidth="1"/>
    <col min="13863" max="13864" width="10.5703125" customWidth="1"/>
    <col min="13865" max="13865" width="1" customWidth="1"/>
    <col min="13866" max="13867" width="0.85546875" customWidth="1"/>
    <col min="13868" max="13868" width="10.85546875"/>
    <col min="13869" max="13869" width="7.5703125" customWidth="1"/>
    <col min="13870" max="13870" width="7" customWidth="1"/>
    <col min="13871" max="13871" width="10.42578125" customWidth="1"/>
    <col min="13872" max="13872" width="8.5703125" customWidth="1"/>
    <col min="13873" max="13873" width="7.42578125" customWidth="1"/>
    <col min="13874" max="13874" width="9.5703125" customWidth="1"/>
    <col min="13875" max="13875" width="8.5703125" customWidth="1"/>
    <col min="13876" max="13876" width="7.85546875" customWidth="1"/>
    <col min="13877" max="13878" width="10.5703125" customWidth="1"/>
    <col min="13879" max="13879" width="1" customWidth="1"/>
    <col min="13880" max="13881" width="0.85546875" customWidth="1"/>
    <col min="13882" max="13882" width="10.85546875"/>
    <col min="13883" max="13883" width="7.5703125" customWidth="1"/>
    <col min="13884" max="13884" width="7" customWidth="1"/>
    <col min="13885" max="13885" width="10.42578125" customWidth="1"/>
    <col min="13886" max="13886" width="8.5703125" customWidth="1"/>
    <col min="13887" max="13887" width="7.42578125" customWidth="1"/>
    <col min="13888" max="13888" width="9.5703125" customWidth="1"/>
    <col min="13889" max="13889" width="8.5703125" customWidth="1"/>
    <col min="13890" max="13890" width="7.85546875" customWidth="1"/>
    <col min="13891" max="13892" width="10.5703125" customWidth="1"/>
    <col min="13893" max="13893" width="1" customWidth="1"/>
    <col min="13894" max="13894" width="0.85546875" customWidth="1"/>
    <col min="13895" max="14080" width="10.85546875"/>
    <col min="14081" max="14081" width="0.85546875" customWidth="1"/>
    <col min="14082" max="14082" width="10.85546875"/>
    <col min="14083" max="14083" width="7.5703125" customWidth="1"/>
    <col min="14084" max="14084" width="7" customWidth="1"/>
    <col min="14085" max="14085" width="10.42578125" customWidth="1"/>
    <col min="14086" max="14086" width="8.5703125" customWidth="1"/>
    <col min="14087" max="14087" width="7.42578125" customWidth="1"/>
    <col min="14088" max="14088" width="9.5703125" customWidth="1"/>
    <col min="14089" max="14089" width="8.5703125" customWidth="1"/>
    <col min="14090" max="14090" width="7.85546875" customWidth="1"/>
    <col min="14091" max="14092" width="10.5703125" customWidth="1"/>
    <col min="14093" max="14093" width="1" customWidth="1"/>
    <col min="14094" max="14095" width="0.85546875" customWidth="1"/>
    <col min="14096" max="14096" width="10.85546875"/>
    <col min="14097" max="14097" width="7.5703125" customWidth="1"/>
    <col min="14098" max="14098" width="7" customWidth="1"/>
    <col min="14099" max="14099" width="10.42578125" customWidth="1"/>
    <col min="14100" max="14100" width="8.5703125" customWidth="1"/>
    <col min="14101" max="14101" width="7.42578125" customWidth="1"/>
    <col min="14102" max="14102" width="9.5703125" customWidth="1"/>
    <col min="14103" max="14103" width="8.5703125" customWidth="1"/>
    <col min="14104" max="14104" width="7.85546875" customWidth="1"/>
    <col min="14105" max="14106" width="10.5703125" customWidth="1"/>
    <col min="14107" max="14107" width="1" customWidth="1"/>
    <col min="14108" max="14109" width="0.85546875" customWidth="1"/>
    <col min="14110" max="14110" width="10.85546875"/>
    <col min="14111" max="14111" width="7.5703125" customWidth="1"/>
    <col min="14112" max="14112" width="7" customWidth="1"/>
    <col min="14113" max="14113" width="10.42578125" customWidth="1"/>
    <col min="14114" max="14114" width="8.5703125" customWidth="1"/>
    <col min="14115" max="14115" width="7.42578125" customWidth="1"/>
    <col min="14116" max="14116" width="9.5703125" customWidth="1"/>
    <col min="14117" max="14117" width="8.5703125" customWidth="1"/>
    <col min="14118" max="14118" width="7.85546875" customWidth="1"/>
    <col min="14119" max="14120" width="10.5703125" customWidth="1"/>
    <col min="14121" max="14121" width="1" customWidth="1"/>
    <col min="14122" max="14123" width="0.85546875" customWidth="1"/>
    <col min="14124" max="14124" width="10.85546875"/>
    <col min="14125" max="14125" width="7.5703125" customWidth="1"/>
    <col min="14126" max="14126" width="7" customWidth="1"/>
    <col min="14127" max="14127" width="10.42578125" customWidth="1"/>
    <col min="14128" max="14128" width="8.5703125" customWidth="1"/>
    <col min="14129" max="14129" width="7.42578125" customWidth="1"/>
    <col min="14130" max="14130" width="9.5703125" customWidth="1"/>
    <col min="14131" max="14131" width="8.5703125" customWidth="1"/>
    <col min="14132" max="14132" width="7.85546875" customWidth="1"/>
    <col min="14133" max="14134" width="10.5703125" customWidth="1"/>
    <col min="14135" max="14135" width="1" customWidth="1"/>
    <col min="14136" max="14137" width="0.85546875" customWidth="1"/>
    <col min="14138" max="14138" width="10.85546875"/>
    <col min="14139" max="14139" width="7.5703125" customWidth="1"/>
    <col min="14140" max="14140" width="7" customWidth="1"/>
    <col min="14141" max="14141" width="10.42578125" customWidth="1"/>
    <col min="14142" max="14142" width="8.5703125" customWidth="1"/>
    <col min="14143" max="14143" width="7.42578125" customWidth="1"/>
    <col min="14144" max="14144" width="9.5703125" customWidth="1"/>
    <col min="14145" max="14145" width="8.5703125" customWidth="1"/>
    <col min="14146" max="14146" width="7.85546875" customWidth="1"/>
    <col min="14147" max="14148" width="10.5703125" customWidth="1"/>
    <col min="14149" max="14149" width="1" customWidth="1"/>
    <col min="14150" max="14150" width="0.85546875" customWidth="1"/>
    <col min="14151" max="14336" width="10.85546875"/>
    <col min="14337" max="14337" width="0.85546875" customWidth="1"/>
    <col min="14338" max="14338" width="10.85546875"/>
    <col min="14339" max="14339" width="7.5703125" customWidth="1"/>
    <col min="14340" max="14340" width="7" customWidth="1"/>
    <col min="14341" max="14341" width="10.42578125" customWidth="1"/>
    <col min="14342" max="14342" width="8.5703125" customWidth="1"/>
    <col min="14343" max="14343" width="7.42578125" customWidth="1"/>
    <col min="14344" max="14344" width="9.5703125" customWidth="1"/>
    <col min="14345" max="14345" width="8.5703125" customWidth="1"/>
    <col min="14346" max="14346" width="7.85546875" customWidth="1"/>
    <col min="14347" max="14348" width="10.5703125" customWidth="1"/>
    <col min="14349" max="14349" width="1" customWidth="1"/>
    <col min="14350" max="14351" width="0.85546875" customWidth="1"/>
    <col min="14352" max="14352" width="10.85546875"/>
    <col min="14353" max="14353" width="7.5703125" customWidth="1"/>
    <col min="14354" max="14354" width="7" customWidth="1"/>
    <col min="14355" max="14355" width="10.42578125" customWidth="1"/>
    <col min="14356" max="14356" width="8.5703125" customWidth="1"/>
    <col min="14357" max="14357" width="7.42578125" customWidth="1"/>
    <col min="14358" max="14358" width="9.5703125" customWidth="1"/>
    <col min="14359" max="14359" width="8.5703125" customWidth="1"/>
    <col min="14360" max="14360" width="7.85546875" customWidth="1"/>
    <col min="14361" max="14362" width="10.5703125" customWidth="1"/>
    <col min="14363" max="14363" width="1" customWidth="1"/>
    <col min="14364" max="14365" width="0.85546875" customWidth="1"/>
    <col min="14366" max="14366" width="10.85546875"/>
    <col min="14367" max="14367" width="7.5703125" customWidth="1"/>
    <col min="14368" max="14368" width="7" customWidth="1"/>
    <col min="14369" max="14369" width="10.42578125" customWidth="1"/>
    <col min="14370" max="14370" width="8.5703125" customWidth="1"/>
    <col min="14371" max="14371" width="7.42578125" customWidth="1"/>
    <col min="14372" max="14372" width="9.5703125" customWidth="1"/>
    <col min="14373" max="14373" width="8.5703125" customWidth="1"/>
    <col min="14374" max="14374" width="7.85546875" customWidth="1"/>
    <col min="14375" max="14376" width="10.5703125" customWidth="1"/>
    <col min="14377" max="14377" width="1" customWidth="1"/>
    <col min="14378" max="14379" width="0.85546875" customWidth="1"/>
    <col min="14380" max="14380" width="10.85546875"/>
    <col min="14381" max="14381" width="7.5703125" customWidth="1"/>
    <col min="14382" max="14382" width="7" customWidth="1"/>
    <col min="14383" max="14383" width="10.42578125" customWidth="1"/>
    <col min="14384" max="14384" width="8.5703125" customWidth="1"/>
    <col min="14385" max="14385" width="7.42578125" customWidth="1"/>
    <col min="14386" max="14386" width="9.5703125" customWidth="1"/>
    <col min="14387" max="14387" width="8.5703125" customWidth="1"/>
    <col min="14388" max="14388" width="7.85546875" customWidth="1"/>
    <col min="14389" max="14390" width="10.5703125" customWidth="1"/>
    <col min="14391" max="14391" width="1" customWidth="1"/>
    <col min="14392" max="14393" width="0.85546875" customWidth="1"/>
    <col min="14394" max="14394" width="10.85546875"/>
    <col min="14395" max="14395" width="7.5703125" customWidth="1"/>
    <col min="14396" max="14396" width="7" customWidth="1"/>
    <col min="14397" max="14397" width="10.42578125" customWidth="1"/>
    <col min="14398" max="14398" width="8.5703125" customWidth="1"/>
    <col min="14399" max="14399" width="7.42578125" customWidth="1"/>
    <col min="14400" max="14400" width="9.5703125" customWidth="1"/>
    <col min="14401" max="14401" width="8.5703125" customWidth="1"/>
    <col min="14402" max="14402" width="7.85546875" customWidth="1"/>
    <col min="14403" max="14404" width="10.5703125" customWidth="1"/>
    <col min="14405" max="14405" width="1" customWidth="1"/>
    <col min="14406" max="14406" width="0.85546875" customWidth="1"/>
    <col min="14407" max="14592" width="10.85546875"/>
    <col min="14593" max="14593" width="0.85546875" customWidth="1"/>
    <col min="14594" max="14594" width="10.85546875"/>
    <col min="14595" max="14595" width="7.5703125" customWidth="1"/>
    <col min="14596" max="14596" width="7" customWidth="1"/>
    <col min="14597" max="14597" width="10.42578125" customWidth="1"/>
    <col min="14598" max="14598" width="8.5703125" customWidth="1"/>
    <col min="14599" max="14599" width="7.42578125" customWidth="1"/>
    <col min="14600" max="14600" width="9.5703125" customWidth="1"/>
    <col min="14601" max="14601" width="8.5703125" customWidth="1"/>
    <col min="14602" max="14602" width="7.85546875" customWidth="1"/>
    <col min="14603" max="14604" width="10.5703125" customWidth="1"/>
    <col min="14605" max="14605" width="1" customWidth="1"/>
    <col min="14606" max="14607" width="0.85546875" customWidth="1"/>
    <col min="14608" max="14608" width="10.85546875"/>
    <col min="14609" max="14609" width="7.5703125" customWidth="1"/>
    <col min="14610" max="14610" width="7" customWidth="1"/>
    <col min="14611" max="14611" width="10.42578125" customWidth="1"/>
    <col min="14612" max="14612" width="8.5703125" customWidth="1"/>
    <col min="14613" max="14613" width="7.42578125" customWidth="1"/>
    <col min="14614" max="14614" width="9.5703125" customWidth="1"/>
    <col min="14615" max="14615" width="8.5703125" customWidth="1"/>
    <col min="14616" max="14616" width="7.85546875" customWidth="1"/>
    <col min="14617" max="14618" width="10.5703125" customWidth="1"/>
    <col min="14619" max="14619" width="1" customWidth="1"/>
    <col min="14620" max="14621" width="0.85546875" customWidth="1"/>
    <col min="14622" max="14622" width="10.85546875"/>
    <col min="14623" max="14623" width="7.5703125" customWidth="1"/>
    <col min="14624" max="14624" width="7" customWidth="1"/>
    <col min="14625" max="14625" width="10.42578125" customWidth="1"/>
    <col min="14626" max="14626" width="8.5703125" customWidth="1"/>
    <col min="14627" max="14627" width="7.42578125" customWidth="1"/>
    <col min="14628" max="14628" width="9.5703125" customWidth="1"/>
    <col min="14629" max="14629" width="8.5703125" customWidth="1"/>
    <col min="14630" max="14630" width="7.85546875" customWidth="1"/>
    <col min="14631" max="14632" width="10.5703125" customWidth="1"/>
    <col min="14633" max="14633" width="1" customWidth="1"/>
    <col min="14634" max="14635" width="0.85546875" customWidth="1"/>
    <col min="14636" max="14636" width="10.85546875"/>
    <col min="14637" max="14637" width="7.5703125" customWidth="1"/>
    <col min="14638" max="14638" width="7" customWidth="1"/>
    <col min="14639" max="14639" width="10.42578125" customWidth="1"/>
    <col min="14640" max="14640" width="8.5703125" customWidth="1"/>
    <col min="14641" max="14641" width="7.42578125" customWidth="1"/>
    <col min="14642" max="14642" width="9.5703125" customWidth="1"/>
    <col min="14643" max="14643" width="8.5703125" customWidth="1"/>
    <col min="14644" max="14644" width="7.85546875" customWidth="1"/>
    <col min="14645" max="14646" width="10.5703125" customWidth="1"/>
    <col min="14647" max="14647" width="1" customWidth="1"/>
    <col min="14648" max="14649" width="0.85546875" customWidth="1"/>
    <col min="14650" max="14650" width="10.85546875"/>
    <col min="14651" max="14651" width="7.5703125" customWidth="1"/>
    <col min="14652" max="14652" width="7" customWidth="1"/>
    <col min="14653" max="14653" width="10.42578125" customWidth="1"/>
    <col min="14654" max="14654" width="8.5703125" customWidth="1"/>
    <col min="14655" max="14655" width="7.42578125" customWidth="1"/>
    <col min="14656" max="14656" width="9.5703125" customWidth="1"/>
    <col min="14657" max="14657" width="8.5703125" customWidth="1"/>
    <col min="14658" max="14658" width="7.85546875" customWidth="1"/>
    <col min="14659" max="14660" width="10.5703125" customWidth="1"/>
    <col min="14661" max="14661" width="1" customWidth="1"/>
    <col min="14662" max="14662" width="0.85546875" customWidth="1"/>
    <col min="14663" max="14848" width="10.85546875"/>
    <col min="14849" max="14849" width="0.85546875" customWidth="1"/>
    <col min="14850" max="14850" width="10.85546875"/>
    <col min="14851" max="14851" width="7.5703125" customWidth="1"/>
    <col min="14852" max="14852" width="7" customWidth="1"/>
    <col min="14853" max="14853" width="10.42578125" customWidth="1"/>
    <col min="14854" max="14854" width="8.5703125" customWidth="1"/>
    <col min="14855" max="14855" width="7.42578125" customWidth="1"/>
    <col min="14856" max="14856" width="9.5703125" customWidth="1"/>
    <col min="14857" max="14857" width="8.5703125" customWidth="1"/>
    <col min="14858" max="14858" width="7.85546875" customWidth="1"/>
    <col min="14859" max="14860" width="10.5703125" customWidth="1"/>
    <col min="14861" max="14861" width="1" customWidth="1"/>
    <col min="14862" max="14863" width="0.85546875" customWidth="1"/>
    <col min="14864" max="14864" width="10.85546875"/>
    <col min="14865" max="14865" width="7.5703125" customWidth="1"/>
    <col min="14866" max="14866" width="7" customWidth="1"/>
    <col min="14867" max="14867" width="10.42578125" customWidth="1"/>
    <col min="14868" max="14868" width="8.5703125" customWidth="1"/>
    <col min="14869" max="14869" width="7.42578125" customWidth="1"/>
    <col min="14870" max="14870" width="9.5703125" customWidth="1"/>
    <col min="14871" max="14871" width="8.5703125" customWidth="1"/>
    <col min="14872" max="14872" width="7.85546875" customWidth="1"/>
    <col min="14873" max="14874" width="10.5703125" customWidth="1"/>
    <col min="14875" max="14875" width="1" customWidth="1"/>
    <col min="14876" max="14877" width="0.85546875" customWidth="1"/>
    <col min="14878" max="14878" width="10.85546875"/>
    <col min="14879" max="14879" width="7.5703125" customWidth="1"/>
    <col min="14880" max="14880" width="7" customWidth="1"/>
    <col min="14881" max="14881" width="10.42578125" customWidth="1"/>
    <col min="14882" max="14882" width="8.5703125" customWidth="1"/>
    <col min="14883" max="14883" width="7.42578125" customWidth="1"/>
    <col min="14884" max="14884" width="9.5703125" customWidth="1"/>
    <col min="14885" max="14885" width="8.5703125" customWidth="1"/>
    <col min="14886" max="14886" width="7.85546875" customWidth="1"/>
    <col min="14887" max="14888" width="10.5703125" customWidth="1"/>
    <col min="14889" max="14889" width="1" customWidth="1"/>
    <col min="14890" max="14891" width="0.85546875" customWidth="1"/>
    <col min="14892" max="14892" width="10.85546875"/>
    <col min="14893" max="14893" width="7.5703125" customWidth="1"/>
    <col min="14894" max="14894" width="7" customWidth="1"/>
    <col min="14895" max="14895" width="10.42578125" customWidth="1"/>
    <col min="14896" max="14896" width="8.5703125" customWidth="1"/>
    <col min="14897" max="14897" width="7.42578125" customWidth="1"/>
    <col min="14898" max="14898" width="9.5703125" customWidth="1"/>
    <col min="14899" max="14899" width="8.5703125" customWidth="1"/>
    <col min="14900" max="14900" width="7.85546875" customWidth="1"/>
    <col min="14901" max="14902" width="10.5703125" customWidth="1"/>
    <col min="14903" max="14903" width="1" customWidth="1"/>
    <col min="14904" max="14905" width="0.85546875" customWidth="1"/>
    <col min="14906" max="14906" width="10.85546875"/>
    <col min="14907" max="14907" width="7.5703125" customWidth="1"/>
    <col min="14908" max="14908" width="7" customWidth="1"/>
    <col min="14909" max="14909" width="10.42578125" customWidth="1"/>
    <col min="14910" max="14910" width="8.5703125" customWidth="1"/>
    <col min="14911" max="14911" width="7.42578125" customWidth="1"/>
    <col min="14912" max="14912" width="9.5703125" customWidth="1"/>
    <col min="14913" max="14913" width="8.5703125" customWidth="1"/>
    <col min="14914" max="14914" width="7.85546875" customWidth="1"/>
    <col min="14915" max="14916" width="10.5703125" customWidth="1"/>
    <col min="14917" max="14917" width="1" customWidth="1"/>
    <col min="14918" max="14918" width="0.85546875" customWidth="1"/>
    <col min="14919" max="15104" width="10.85546875"/>
    <col min="15105" max="15105" width="0.85546875" customWidth="1"/>
    <col min="15106" max="15106" width="10.85546875"/>
    <col min="15107" max="15107" width="7.5703125" customWidth="1"/>
    <col min="15108" max="15108" width="7" customWidth="1"/>
    <col min="15109" max="15109" width="10.42578125" customWidth="1"/>
    <col min="15110" max="15110" width="8.5703125" customWidth="1"/>
    <col min="15111" max="15111" width="7.42578125" customWidth="1"/>
    <col min="15112" max="15112" width="9.5703125" customWidth="1"/>
    <col min="15113" max="15113" width="8.5703125" customWidth="1"/>
    <col min="15114" max="15114" width="7.85546875" customWidth="1"/>
    <col min="15115" max="15116" width="10.5703125" customWidth="1"/>
    <col min="15117" max="15117" width="1" customWidth="1"/>
    <col min="15118" max="15119" width="0.85546875" customWidth="1"/>
    <col min="15120" max="15120" width="10.85546875"/>
    <col min="15121" max="15121" width="7.5703125" customWidth="1"/>
    <col min="15122" max="15122" width="7" customWidth="1"/>
    <col min="15123" max="15123" width="10.42578125" customWidth="1"/>
    <col min="15124" max="15124" width="8.5703125" customWidth="1"/>
    <col min="15125" max="15125" width="7.42578125" customWidth="1"/>
    <col min="15126" max="15126" width="9.5703125" customWidth="1"/>
    <col min="15127" max="15127" width="8.5703125" customWidth="1"/>
    <col min="15128" max="15128" width="7.85546875" customWidth="1"/>
    <col min="15129" max="15130" width="10.5703125" customWidth="1"/>
    <col min="15131" max="15131" width="1" customWidth="1"/>
    <col min="15132" max="15133" width="0.85546875" customWidth="1"/>
    <col min="15134" max="15134" width="10.85546875"/>
    <col min="15135" max="15135" width="7.5703125" customWidth="1"/>
    <col min="15136" max="15136" width="7" customWidth="1"/>
    <col min="15137" max="15137" width="10.42578125" customWidth="1"/>
    <col min="15138" max="15138" width="8.5703125" customWidth="1"/>
    <col min="15139" max="15139" width="7.42578125" customWidth="1"/>
    <col min="15140" max="15140" width="9.5703125" customWidth="1"/>
    <col min="15141" max="15141" width="8.5703125" customWidth="1"/>
    <col min="15142" max="15142" width="7.85546875" customWidth="1"/>
    <col min="15143" max="15144" width="10.5703125" customWidth="1"/>
    <col min="15145" max="15145" width="1" customWidth="1"/>
    <col min="15146" max="15147" width="0.85546875" customWidth="1"/>
    <col min="15148" max="15148" width="10.85546875"/>
    <col min="15149" max="15149" width="7.5703125" customWidth="1"/>
    <col min="15150" max="15150" width="7" customWidth="1"/>
    <col min="15151" max="15151" width="10.42578125" customWidth="1"/>
    <col min="15152" max="15152" width="8.5703125" customWidth="1"/>
    <col min="15153" max="15153" width="7.42578125" customWidth="1"/>
    <col min="15154" max="15154" width="9.5703125" customWidth="1"/>
    <col min="15155" max="15155" width="8.5703125" customWidth="1"/>
    <col min="15156" max="15156" width="7.85546875" customWidth="1"/>
    <col min="15157" max="15158" width="10.5703125" customWidth="1"/>
    <col min="15159" max="15159" width="1" customWidth="1"/>
    <col min="15160" max="15161" width="0.85546875" customWidth="1"/>
    <col min="15162" max="15162" width="10.85546875"/>
    <col min="15163" max="15163" width="7.5703125" customWidth="1"/>
    <col min="15164" max="15164" width="7" customWidth="1"/>
    <col min="15165" max="15165" width="10.42578125" customWidth="1"/>
    <col min="15166" max="15166" width="8.5703125" customWidth="1"/>
    <col min="15167" max="15167" width="7.42578125" customWidth="1"/>
    <col min="15168" max="15168" width="9.5703125" customWidth="1"/>
    <col min="15169" max="15169" width="8.5703125" customWidth="1"/>
    <col min="15170" max="15170" width="7.85546875" customWidth="1"/>
    <col min="15171" max="15172" width="10.5703125" customWidth="1"/>
    <col min="15173" max="15173" width="1" customWidth="1"/>
    <col min="15174" max="15174" width="0.85546875" customWidth="1"/>
    <col min="15175" max="15360" width="10.85546875"/>
    <col min="15361" max="15361" width="0.85546875" customWidth="1"/>
    <col min="15362" max="15362" width="10.85546875"/>
    <col min="15363" max="15363" width="7.5703125" customWidth="1"/>
    <col min="15364" max="15364" width="7" customWidth="1"/>
    <col min="15365" max="15365" width="10.42578125" customWidth="1"/>
    <col min="15366" max="15366" width="8.5703125" customWidth="1"/>
    <col min="15367" max="15367" width="7.42578125" customWidth="1"/>
    <col min="15368" max="15368" width="9.5703125" customWidth="1"/>
    <col min="15369" max="15369" width="8.5703125" customWidth="1"/>
    <col min="15370" max="15370" width="7.85546875" customWidth="1"/>
    <col min="15371" max="15372" width="10.5703125" customWidth="1"/>
    <col min="15373" max="15373" width="1" customWidth="1"/>
    <col min="15374" max="15375" width="0.85546875" customWidth="1"/>
    <col min="15376" max="15376" width="10.85546875"/>
    <col min="15377" max="15377" width="7.5703125" customWidth="1"/>
    <col min="15378" max="15378" width="7" customWidth="1"/>
    <col min="15379" max="15379" width="10.42578125" customWidth="1"/>
    <col min="15380" max="15380" width="8.5703125" customWidth="1"/>
    <col min="15381" max="15381" width="7.42578125" customWidth="1"/>
    <col min="15382" max="15382" width="9.5703125" customWidth="1"/>
    <col min="15383" max="15383" width="8.5703125" customWidth="1"/>
    <col min="15384" max="15384" width="7.85546875" customWidth="1"/>
    <col min="15385" max="15386" width="10.5703125" customWidth="1"/>
    <col min="15387" max="15387" width="1" customWidth="1"/>
    <col min="15388" max="15389" width="0.85546875" customWidth="1"/>
    <col min="15390" max="15390" width="10.85546875"/>
    <col min="15391" max="15391" width="7.5703125" customWidth="1"/>
    <col min="15392" max="15392" width="7" customWidth="1"/>
    <col min="15393" max="15393" width="10.42578125" customWidth="1"/>
    <col min="15394" max="15394" width="8.5703125" customWidth="1"/>
    <col min="15395" max="15395" width="7.42578125" customWidth="1"/>
    <col min="15396" max="15396" width="9.5703125" customWidth="1"/>
    <col min="15397" max="15397" width="8.5703125" customWidth="1"/>
    <col min="15398" max="15398" width="7.85546875" customWidth="1"/>
    <col min="15399" max="15400" width="10.5703125" customWidth="1"/>
    <col min="15401" max="15401" width="1" customWidth="1"/>
    <col min="15402" max="15403" width="0.85546875" customWidth="1"/>
    <col min="15404" max="15404" width="10.85546875"/>
    <col min="15405" max="15405" width="7.5703125" customWidth="1"/>
    <col min="15406" max="15406" width="7" customWidth="1"/>
    <col min="15407" max="15407" width="10.42578125" customWidth="1"/>
    <col min="15408" max="15408" width="8.5703125" customWidth="1"/>
    <col min="15409" max="15409" width="7.42578125" customWidth="1"/>
    <col min="15410" max="15410" width="9.5703125" customWidth="1"/>
    <col min="15411" max="15411" width="8.5703125" customWidth="1"/>
    <col min="15412" max="15412" width="7.85546875" customWidth="1"/>
    <col min="15413" max="15414" width="10.5703125" customWidth="1"/>
    <col min="15415" max="15415" width="1" customWidth="1"/>
    <col min="15416" max="15417" width="0.85546875" customWidth="1"/>
    <col min="15418" max="15418" width="10.85546875"/>
    <col min="15419" max="15419" width="7.5703125" customWidth="1"/>
    <col min="15420" max="15420" width="7" customWidth="1"/>
    <col min="15421" max="15421" width="10.42578125" customWidth="1"/>
    <col min="15422" max="15422" width="8.5703125" customWidth="1"/>
    <col min="15423" max="15423" width="7.42578125" customWidth="1"/>
    <col min="15424" max="15424" width="9.5703125" customWidth="1"/>
    <col min="15425" max="15425" width="8.5703125" customWidth="1"/>
    <col min="15426" max="15426" width="7.85546875" customWidth="1"/>
    <col min="15427" max="15428" width="10.5703125" customWidth="1"/>
    <col min="15429" max="15429" width="1" customWidth="1"/>
    <col min="15430" max="15430" width="0.85546875" customWidth="1"/>
    <col min="15431" max="15616" width="10.85546875"/>
    <col min="15617" max="15617" width="0.85546875" customWidth="1"/>
    <col min="15618" max="15618" width="10.85546875"/>
    <col min="15619" max="15619" width="7.5703125" customWidth="1"/>
    <col min="15620" max="15620" width="7" customWidth="1"/>
    <col min="15621" max="15621" width="10.42578125" customWidth="1"/>
    <col min="15622" max="15622" width="8.5703125" customWidth="1"/>
    <col min="15623" max="15623" width="7.42578125" customWidth="1"/>
    <col min="15624" max="15624" width="9.5703125" customWidth="1"/>
    <col min="15625" max="15625" width="8.5703125" customWidth="1"/>
    <col min="15626" max="15626" width="7.85546875" customWidth="1"/>
    <col min="15627" max="15628" width="10.5703125" customWidth="1"/>
    <col min="15629" max="15629" width="1" customWidth="1"/>
    <col min="15630" max="15631" width="0.85546875" customWidth="1"/>
    <col min="15632" max="15632" width="10.85546875"/>
    <col min="15633" max="15633" width="7.5703125" customWidth="1"/>
    <col min="15634" max="15634" width="7" customWidth="1"/>
    <col min="15635" max="15635" width="10.42578125" customWidth="1"/>
    <col min="15636" max="15636" width="8.5703125" customWidth="1"/>
    <col min="15637" max="15637" width="7.42578125" customWidth="1"/>
    <col min="15638" max="15638" width="9.5703125" customWidth="1"/>
    <col min="15639" max="15639" width="8.5703125" customWidth="1"/>
    <col min="15640" max="15640" width="7.85546875" customWidth="1"/>
    <col min="15641" max="15642" width="10.5703125" customWidth="1"/>
    <col min="15643" max="15643" width="1" customWidth="1"/>
    <col min="15644" max="15645" width="0.85546875" customWidth="1"/>
    <col min="15646" max="15646" width="10.85546875"/>
    <col min="15647" max="15647" width="7.5703125" customWidth="1"/>
    <col min="15648" max="15648" width="7" customWidth="1"/>
    <col min="15649" max="15649" width="10.42578125" customWidth="1"/>
    <col min="15650" max="15650" width="8.5703125" customWidth="1"/>
    <col min="15651" max="15651" width="7.42578125" customWidth="1"/>
    <col min="15652" max="15652" width="9.5703125" customWidth="1"/>
    <col min="15653" max="15653" width="8.5703125" customWidth="1"/>
    <col min="15654" max="15654" width="7.85546875" customWidth="1"/>
    <col min="15655" max="15656" width="10.5703125" customWidth="1"/>
    <col min="15657" max="15657" width="1" customWidth="1"/>
    <col min="15658" max="15659" width="0.85546875" customWidth="1"/>
    <col min="15660" max="15660" width="10.85546875"/>
    <col min="15661" max="15661" width="7.5703125" customWidth="1"/>
    <col min="15662" max="15662" width="7" customWidth="1"/>
    <col min="15663" max="15663" width="10.42578125" customWidth="1"/>
    <col min="15664" max="15664" width="8.5703125" customWidth="1"/>
    <col min="15665" max="15665" width="7.42578125" customWidth="1"/>
    <col min="15666" max="15666" width="9.5703125" customWidth="1"/>
    <col min="15667" max="15667" width="8.5703125" customWidth="1"/>
    <col min="15668" max="15668" width="7.85546875" customWidth="1"/>
    <col min="15669" max="15670" width="10.5703125" customWidth="1"/>
    <col min="15671" max="15671" width="1" customWidth="1"/>
    <col min="15672" max="15673" width="0.85546875" customWidth="1"/>
    <col min="15674" max="15674" width="10.85546875"/>
    <col min="15675" max="15675" width="7.5703125" customWidth="1"/>
    <col min="15676" max="15676" width="7" customWidth="1"/>
    <col min="15677" max="15677" width="10.42578125" customWidth="1"/>
    <col min="15678" max="15678" width="8.5703125" customWidth="1"/>
    <col min="15679" max="15679" width="7.42578125" customWidth="1"/>
    <col min="15680" max="15680" width="9.5703125" customWidth="1"/>
    <col min="15681" max="15681" width="8.5703125" customWidth="1"/>
    <col min="15682" max="15682" width="7.85546875" customWidth="1"/>
    <col min="15683" max="15684" width="10.5703125" customWidth="1"/>
    <col min="15685" max="15685" width="1" customWidth="1"/>
    <col min="15686" max="15686" width="0.85546875" customWidth="1"/>
    <col min="15687" max="15872" width="10.85546875"/>
    <col min="15873" max="15873" width="0.85546875" customWidth="1"/>
    <col min="15874" max="15874" width="10.85546875"/>
    <col min="15875" max="15875" width="7.5703125" customWidth="1"/>
    <col min="15876" max="15876" width="7" customWidth="1"/>
    <col min="15877" max="15877" width="10.42578125" customWidth="1"/>
    <col min="15878" max="15878" width="8.5703125" customWidth="1"/>
    <col min="15879" max="15879" width="7.42578125" customWidth="1"/>
    <col min="15880" max="15880" width="9.5703125" customWidth="1"/>
    <col min="15881" max="15881" width="8.5703125" customWidth="1"/>
    <col min="15882" max="15882" width="7.85546875" customWidth="1"/>
    <col min="15883" max="15884" width="10.5703125" customWidth="1"/>
    <col min="15885" max="15885" width="1" customWidth="1"/>
    <col min="15886" max="15887" width="0.85546875" customWidth="1"/>
    <col min="15888" max="15888" width="10.85546875"/>
    <col min="15889" max="15889" width="7.5703125" customWidth="1"/>
    <col min="15890" max="15890" width="7" customWidth="1"/>
    <col min="15891" max="15891" width="10.42578125" customWidth="1"/>
    <col min="15892" max="15892" width="8.5703125" customWidth="1"/>
    <col min="15893" max="15893" width="7.42578125" customWidth="1"/>
    <col min="15894" max="15894" width="9.5703125" customWidth="1"/>
    <col min="15895" max="15895" width="8.5703125" customWidth="1"/>
    <col min="15896" max="15896" width="7.85546875" customWidth="1"/>
    <col min="15897" max="15898" width="10.5703125" customWidth="1"/>
    <col min="15899" max="15899" width="1" customWidth="1"/>
    <col min="15900" max="15901" width="0.85546875" customWidth="1"/>
    <col min="15902" max="15902" width="10.85546875"/>
    <col min="15903" max="15903" width="7.5703125" customWidth="1"/>
    <col min="15904" max="15904" width="7" customWidth="1"/>
    <col min="15905" max="15905" width="10.42578125" customWidth="1"/>
    <col min="15906" max="15906" width="8.5703125" customWidth="1"/>
    <col min="15907" max="15907" width="7.42578125" customWidth="1"/>
    <col min="15908" max="15908" width="9.5703125" customWidth="1"/>
    <col min="15909" max="15909" width="8.5703125" customWidth="1"/>
    <col min="15910" max="15910" width="7.85546875" customWidth="1"/>
    <col min="15911" max="15912" width="10.5703125" customWidth="1"/>
    <col min="15913" max="15913" width="1" customWidth="1"/>
    <col min="15914" max="15915" width="0.85546875" customWidth="1"/>
    <col min="15916" max="15916" width="10.85546875"/>
    <col min="15917" max="15917" width="7.5703125" customWidth="1"/>
    <col min="15918" max="15918" width="7" customWidth="1"/>
    <col min="15919" max="15919" width="10.42578125" customWidth="1"/>
    <col min="15920" max="15920" width="8.5703125" customWidth="1"/>
    <col min="15921" max="15921" width="7.42578125" customWidth="1"/>
    <col min="15922" max="15922" width="9.5703125" customWidth="1"/>
    <col min="15923" max="15923" width="8.5703125" customWidth="1"/>
    <col min="15924" max="15924" width="7.85546875" customWidth="1"/>
    <col min="15925" max="15926" width="10.5703125" customWidth="1"/>
    <col min="15927" max="15927" width="1" customWidth="1"/>
    <col min="15928" max="15929" width="0.85546875" customWidth="1"/>
    <col min="15930" max="15930" width="10.85546875"/>
    <col min="15931" max="15931" width="7.5703125" customWidth="1"/>
    <col min="15932" max="15932" width="7" customWidth="1"/>
    <col min="15933" max="15933" width="10.42578125" customWidth="1"/>
    <col min="15934" max="15934" width="8.5703125" customWidth="1"/>
    <col min="15935" max="15935" width="7.42578125" customWidth="1"/>
    <col min="15936" max="15936" width="9.5703125" customWidth="1"/>
    <col min="15937" max="15937" width="8.5703125" customWidth="1"/>
    <col min="15938" max="15938" width="7.85546875" customWidth="1"/>
    <col min="15939" max="15940" width="10.5703125" customWidth="1"/>
    <col min="15941" max="15941" width="1" customWidth="1"/>
    <col min="15942" max="15942" width="0.85546875" customWidth="1"/>
    <col min="15943" max="16128" width="10.85546875"/>
    <col min="16129" max="16129" width="0.85546875" customWidth="1"/>
    <col min="16130" max="16130" width="10.85546875"/>
    <col min="16131" max="16131" width="7.5703125" customWidth="1"/>
    <col min="16132" max="16132" width="7" customWidth="1"/>
    <col min="16133" max="16133" width="10.42578125" customWidth="1"/>
    <col min="16134" max="16134" width="8.5703125" customWidth="1"/>
    <col min="16135" max="16135" width="7.42578125" customWidth="1"/>
    <col min="16136" max="16136" width="9.5703125" customWidth="1"/>
    <col min="16137" max="16137" width="8.5703125" customWidth="1"/>
    <col min="16138" max="16138" width="7.85546875" customWidth="1"/>
    <col min="16139" max="16140" width="10.5703125" customWidth="1"/>
    <col min="16141" max="16141" width="1" customWidth="1"/>
    <col min="16142" max="16143" width="0.85546875" customWidth="1"/>
    <col min="16144" max="16144" width="10.85546875"/>
    <col min="16145" max="16145" width="7.5703125" customWidth="1"/>
    <col min="16146" max="16146" width="7" customWidth="1"/>
    <col min="16147" max="16147" width="10.42578125" customWidth="1"/>
    <col min="16148" max="16148" width="8.5703125" customWidth="1"/>
    <col min="16149" max="16149" width="7.42578125" customWidth="1"/>
    <col min="16150" max="16150" width="9.5703125" customWidth="1"/>
    <col min="16151" max="16151" width="8.5703125" customWidth="1"/>
    <col min="16152" max="16152" width="7.85546875" customWidth="1"/>
    <col min="16153" max="16154" width="10.5703125" customWidth="1"/>
    <col min="16155" max="16155" width="1" customWidth="1"/>
    <col min="16156" max="16157" width="0.85546875" customWidth="1"/>
    <col min="16158" max="16158" width="10.85546875"/>
    <col min="16159" max="16159" width="7.5703125" customWidth="1"/>
    <col min="16160" max="16160" width="7" customWidth="1"/>
    <col min="16161" max="16161" width="10.42578125" customWidth="1"/>
    <col min="16162" max="16162" width="8.5703125" customWidth="1"/>
    <col min="16163" max="16163" width="7.42578125" customWidth="1"/>
    <col min="16164" max="16164" width="9.5703125" customWidth="1"/>
    <col min="16165" max="16165" width="8.5703125" customWidth="1"/>
    <col min="16166" max="16166" width="7.85546875" customWidth="1"/>
    <col min="16167" max="16168" width="10.5703125" customWidth="1"/>
    <col min="16169" max="16169" width="1" customWidth="1"/>
    <col min="16170" max="16171" width="0.85546875" customWidth="1"/>
    <col min="16172" max="16172" width="10.85546875"/>
    <col min="16173" max="16173" width="7.5703125" customWidth="1"/>
    <col min="16174" max="16174" width="7" customWidth="1"/>
    <col min="16175" max="16175" width="10.42578125" customWidth="1"/>
    <col min="16176" max="16176" width="8.5703125" customWidth="1"/>
    <col min="16177" max="16177" width="7.42578125" customWidth="1"/>
    <col min="16178" max="16178" width="9.5703125" customWidth="1"/>
    <col min="16179" max="16179" width="8.5703125" customWidth="1"/>
    <col min="16180" max="16180" width="7.85546875" customWidth="1"/>
    <col min="16181" max="16182" width="10.5703125" customWidth="1"/>
    <col min="16183" max="16183" width="1" customWidth="1"/>
    <col min="16184" max="16185" width="0.85546875" customWidth="1"/>
    <col min="16186" max="16186" width="10.85546875"/>
    <col min="16187" max="16187" width="7.5703125" customWidth="1"/>
    <col min="16188" max="16188" width="7" customWidth="1"/>
    <col min="16189" max="16189" width="10.42578125" customWidth="1"/>
    <col min="16190" max="16190" width="8.5703125" customWidth="1"/>
    <col min="16191" max="16191" width="7.42578125" customWidth="1"/>
    <col min="16192" max="16192" width="9.5703125" customWidth="1"/>
    <col min="16193" max="16193" width="8.5703125" customWidth="1"/>
    <col min="16194" max="16194" width="7.85546875" customWidth="1"/>
    <col min="16195" max="16196" width="10.5703125" customWidth="1"/>
    <col min="16197" max="16197" width="1" customWidth="1"/>
    <col min="16198" max="16198" width="0.85546875" customWidth="1"/>
    <col min="16199" max="16384" width="10.85546875"/>
  </cols>
  <sheetData>
    <row r="1" spans="1:69" ht="14.25" customHeight="1" thickBot="1" x14ac:dyDescent="0.3">
      <c r="AR1" s="42"/>
    </row>
    <row r="2" spans="1:69" ht="21" customHeight="1" thickBot="1" x14ac:dyDescent="0.35">
      <c r="B2" s="284" t="s">
        <v>178</v>
      </c>
      <c r="C2" s="190"/>
      <c r="D2" s="190"/>
      <c r="E2" s="144"/>
      <c r="F2" s="190"/>
      <c r="G2" s="190"/>
      <c r="H2" s="144"/>
      <c r="I2" s="190"/>
      <c r="J2" s="191"/>
      <c r="K2" s="7"/>
      <c r="L2" s="3"/>
      <c r="S2" s="3"/>
      <c r="V2" s="3"/>
      <c r="Y2" s="3"/>
      <c r="Z2" s="3"/>
      <c r="AG2" s="3"/>
      <c r="AJ2" s="3"/>
      <c r="AM2" s="3"/>
      <c r="AN2" s="3"/>
      <c r="AU2" s="3"/>
      <c r="AX2" s="3"/>
      <c r="BA2" s="3"/>
      <c r="BB2" s="3"/>
      <c r="BI2" s="3"/>
      <c r="BL2" s="3"/>
      <c r="BO2" s="3"/>
      <c r="BP2" s="3"/>
    </row>
    <row r="3" spans="1:69" s="403" customFormat="1" ht="6.95" customHeight="1" thickBot="1" x14ac:dyDescent="0.35">
      <c r="A3" s="400"/>
      <c r="B3" s="401"/>
      <c r="C3" s="400"/>
      <c r="D3" s="400"/>
      <c r="E3" s="402"/>
      <c r="F3" s="400"/>
      <c r="G3" s="400"/>
      <c r="H3" s="402"/>
      <c r="I3" s="400"/>
      <c r="J3" s="400"/>
      <c r="K3" s="402"/>
      <c r="L3" s="402"/>
      <c r="M3" s="400"/>
      <c r="O3" s="400"/>
      <c r="P3" s="401"/>
      <c r="Q3" s="400"/>
      <c r="R3" s="400"/>
      <c r="S3" s="402"/>
      <c r="T3" s="400"/>
      <c r="U3" s="400"/>
      <c r="V3" s="402"/>
      <c r="W3" s="400"/>
      <c r="X3" s="400"/>
      <c r="Y3" s="402"/>
      <c r="Z3" s="402"/>
      <c r="AA3" s="400"/>
      <c r="AC3" s="400"/>
      <c r="AD3" s="401"/>
      <c r="AE3" s="400"/>
      <c r="AF3" s="400"/>
      <c r="AG3" s="402"/>
      <c r="AH3" s="400"/>
      <c r="AI3" s="400"/>
      <c r="AJ3" s="402"/>
      <c r="AK3" s="400"/>
      <c r="AL3" s="400"/>
      <c r="AM3" s="402"/>
      <c r="AN3" s="402"/>
      <c r="AO3" s="400"/>
      <c r="AQ3" s="400"/>
      <c r="AR3" s="401"/>
      <c r="AS3" s="400"/>
      <c r="AT3" s="400"/>
      <c r="AU3" s="402"/>
      <c r="AV3" s="400"/>
      <c r="AW3" s="400"/>
      <c r="AX3" s="402"/>
      <c r="AY3" s="400"/>
      <c r="AZ3" s="400"/>
      <c r="BA3" s="402"/>
      <c r="BB3" s="402"/>
      <c r="BC3" s="400"/>
      <c r="BE3" s="400"/>
      <c r="BF3" s="401"/>
      <c r="BG3" s="400"/>
      <c r="BH3" s="400"/>
      <c r="BI3" s="402"/>
      <c r="BJ3" s="400"/>
      <c r="BK3" s="400"/>
      <c r="BL3" s="402"/>
      <c r="BM3" s="400"/>
      <c r="BN3" s="400"/>
      <c r="BO3" s="402"/>
      <c r="BP3" s="402"/>
      <c r="BQ3" s="400"/>
    </row>
    <row r="4" spans="1:69" x14ac:dyDescent="0.25">
      <c r="A4" s="201"/>
      <c r="B4" s="202"/>
      <c r="C4" s="202"/>
      <c r="D4" s="202"/>
      <c r="E4" s="145"/>
      <c r="F4" s="202"/>
      <c r="G4" s="202"/>
      <c r="H4" s="145"/>
      <c r="I4" s="202"/>
      <c r="J4" s="202"/>
      <c r="K4" s="5"/>
      <c r="L4" s="5"/>
      <c r="M4" s="204"/>
      <c r="O4" s="201"/>
      <c r="P4" s="202"/>
      <c r="Q4" s="202"/>
      <c r="R4" s="202"/>
      <c r="S4" s="145"/>
      <c r="T4" s="202"/>
      <c r="U4" s="202"/>
      <c r="V4" s="145"/>
      <c r="W4" s="202"/>
      <c r="X4" s="202"/>
      <c r="Y4" s="5"/>
      <c r="Z4" s="5"/>
      <c r="AA4" s="204"/>
      <c r="AC4" s="201"/>
      <c r="AD4" s="202"/>
      <c r="AE4" s="202"/>
      <c r="AF4" s="202"/>
      <c r="AG4" s="145"/>
      <c r="AH4" s="202"/>
      <c r="AI4" s="202"/>
      <c r="AJ4" s="145"/>
      <c r="AK4" s="202"/>
      <c r="AL4" s="202"/>
      <c r="AM4" s="5"/>
      <c r="AN4" s="5"/>
      <c r="AO4" s="204"/>
      <c r="AQ4" s="201"/>
      <c r="AR4" s="202"/>
      <c r="AS4" s="202"/>
      <c r="AT4" s="202"/>
      <c r="AU4" s="145"/>
      <c r="AV4" s="202"/>
      <c r="AW4" s="202"/>
      <c r="AX4" s="145"/>
      <c r="AY4" s="202"/>
      <c r="AZ4" s="202"/>
      <c r="BA4" s="5"/>
      <c r="BB4" s="5"/>
      <c r="BC4" s="204"/>
      <c r="BE4" s="201"/>
      <c r="BF4" s="202"/>
      <c r="BG4" s="202"/>
      <c r="BH4" s="202"/>
      <c r="BI4" s="145"/>
      <c r="BJ4" s="202"/>
      <c r="BK4" s="202"/>
      <c r="BL4" s="145"/>
      <c r="BM4" s="202"/>
      <c r="BN4" s="202"/>
      <c r="BO4" s="5"/>
      <c r="BP4" s="5"/>
      <c r="BQ4" s="204"/>
    </row>
    <row r="5" spans="1:69" x14ac:dyDescent="0.25">
      <c r="A5" s="404"/>
      <c r="B5" s="405" t="s">
        <v>67</v>
      </c>
      <c r="C5" s="1338"/>
      <c r="D5" s="1210"/>
      <c r="E5" s="1339"/>
      <c r="H5" s="9"/>
      <c r="K5" s="3"/>
      <c r="L5" s="3"/>
      <c r="M5" s="406"/>
      <c r="O5" s="404"/>
      <c r="P5" s="405" t="s">
        <v>68</v>
      </c>
      <c r="Q5" s="1338"/>
      <c r="R5" s="1210"/>
      <c r="S5" s="1339"/>
      <c r="V5" s="9"/>
      <c r="Y5" s="3"/>
      <c r="Z5" s="3"/>
      <c r="AA5" s="406"/>
      <c r="AC5" s="404"/>
      <c r="AD5" s="405" t="s">
        <v>71</v>
      </c>
      <c r="AE5" s="1338"/>
      <c r="AF5" s="1210"/>
      <c r="AG5" s="1339"/>
      <c r="AJ5" s="9"/>
      <c r="AM5" s="3"/>
      <c r="AN5" s="3"/>
      <c r="AO5" s="406"/>
      <c r="AQ5" s="404"/>
      <c r="AR5" s="405" t="s">
        <v>73</v>
      </c>
      <c r="AS5" s="1338"/>
      <c r="AT5" s="1210"/>
      <c r="AU5" s="1339"/>
      <c r="AX5" s="9"/>
      <c r="BA5" s="3"/>
      <c r="BB5" s="3"/>
      <c r="BC5" s="406"/>
      <c r="BE5" s="404"/>
      <c r="BF5" s="405" t="s">
        <v>76</v>
      </c>
      <c r="BG5" s="1338"/>
      <c r="BH5" s="1210"/>
      <c r="BI5" s="1339"/>
      <c r="BL5" s="9"/>
      <c r="BO5" s="3"/>
      <c r="BP5" s="3"/>
      <c r="BQ5" s="406"/>
    </row>
    <row r="6" spans="1:69" ht="4.5" customHeight="1" x14ac:dyDescent="0.25">
      <c r="A6" s="404"/>
      <c r="E6" s="3"/>
      <c r="H6" s="3"/>
      <c r="K6" s="3"/>
      <c r="L6" s="3"/>
      <c r="M6" s="406"/>
      <c r="O6" s="404"/>
      <c r="S6" s="3"/>
      <c r="V6" s="3"/>
      <c r="Y6" s="3"/>
      <c r="Z6" s="3"/>
      <c r="AA6" s="406"/>
      <c r="AC6" s="404"/>
      <c r="AG6" s="3"/>
      <c r="AJ6" s="3"/>
      <c r="AM6" s="3"/>
      <c r="AN6" s="3"/>
      <c r="AO6" s="406"/>
      <c r="AQ6" s="404"/>
      <c r="AU6" s="3"/>
      <c r="AX6" s="3"/>
      <c r="BA6" s="3"/>
      <c r="BB6" s="3"/>
      <c r="BC6" s="406"/>
      <c r="BE6" s="404"/>
      <c r="BI6" s="3"/>
      <c r="BL6" s="3"/>
      <c r="BO6" s="3"/>
      <c r="BP6" s="3"/>
      <c r="BQ6" s="406"/>
    </row>
    <row r="7" spans="1:69" x14ac:dyDescent="0.25">
      <c r="A7" s="404"/>
      <c r="B7" t="s">
        <v>77</v>
      </c>
      <c r="C7" s="1336"/>
      <c r="D7" s="1337"/>
      <c r="E7" s="3" t="str">
        <f>Feuil3!$D$53</f>
        <v>ha</v>
      </c>
      <c r="H7" s="11" t="s">
        <v>78</v>
      </c>
      <c r="I7" s="1336"/>
      <c r="J7" s="1337"/>
      <c r="K7" s="3"/>
      <c r="L7" s="3"/>
      <c r="M7" s="406"/>
      <c r="O7" s="404"/>
      <c r="P7" t="s">
        <v>77</v>
      </c>
      <c r="Q7" s="1336"/>
      <c r="R7" s="1337"/>
      <c r="S7" s="3" t="str">
        <f>Feuil3!$D$53</f>
        <v>ha</v>
      </c>
      <c r="V7" s="11" t="s">
        <v>78</v>
      </c>
      <c r="W7" s="1336"/>
      <c r="X7" s="1337"/>
      <c r="Y7" s="3"/>
      <c r="Z7" s="3"/>
      <c r="AA7" s="406"/>
      <c r="AC7" s="404"/>
      <c r="AD7" t="s">
        <v>77</v>
      </c>
      <c r="AE7" s="1336"/>
      <c r="AF7" s="1337"/>
      <c r="AG7" s="3" t="str">
        <f>Feuil3!$D$53</f>
        <v>ha</v>
      </c>
      <c r="AJ7" s="11" t="s">
        <v>78</v>
      </c>
      <c r="AK7" s="1336"/>
      <c r="AL7" s="1337"/>
      <c r="AM7" s="3"/>
      <c r="AN7" s="3"/>
      <c r="AO7" s="406"/>
      <c r="AQ7" s="404"/>
      <c r="AR7" t="s">
        <v>77</v>
      </c>
      <c r="AS7" s="1336"/>
      <c r="AT7" s="1337"/>
      <c r="AU7" s="3" t="str">
        <f>Feuil3!$D$53</f>
        <v>ha</v>
      </c>
      <c r="AX7" s="11" t="s">
        <v>78</v>
      </c>
      <c r="AY7" s="1336"/>
      <c r="AZ7" s="1337"/>
      <c r="BA7" s="3"/>
      <c r="BB7" s="3"/>
      <c r="BC7" s="406"/>
      <c r="BE7" s="404"/>
      <c r="BF7" t="s">
        <v>77</v>
      </c>
      <c r="BG7" s="1336"/>
      <c r="BH7" s="1337"/>
      <c r="BI7" s="3" t="str">
        <f>Feuil3!$D$53</f>
        <v>ha</v>
      </c>
      <c r="BL7" s="11" t="s">
        <v>78</v>
      </c>
      <c r="BM7" s="1336"/>
      <c r="BN7" s="1337"/>
      <c r="BO7" s="3"/>
      <c r="BP7" s="3"/>
      <c r="BQ7" s="406"/>
    </row>
    <row r="8" spans="1:69" ht="5.25" customHeight="1" thickBot="1" x14ac:dyDescent="0.3">
      <c r="A8" s="404"/>
      <c r="E8" s="3"/>
      <c r="H8" s="3"/>
      <c r="K8" s="3"/>
      <c r="L8" s="3"/>
      <c r="M8" s="406"/>
      <c r="O8" s="404"/>
      <c r="S8" s="3"/>
      <c r="V8" s="3"/>
      <c r="Y8" s="3"/>
      <c r="Z8" s="3"/>
      <c r="AA8" s="406"/>
      <c r="AC8" s="404"/>
      <c r="AG8" s="3"/>
      <c r="AJ8" s="3"/>
      <c r="AM8" s="3"/>
      <c r="AN8" s="3"/>
      <c r="AO8" s="406"/>
      <c r="AQ8" s="404"/>
      <c r="AU8" s="3"/>
      <c r="AX8" s="3"/>
      <c r="BA8" s="3"/>
      <c r="BB8" s="3"/>
      <c r="BC8" s="406"/>
      <c r="BE8" s="404"/>
      <c r="BI8" s="3"/>
      <c r="BL8" s="3"/>
      <c r="BO8" s="3"/>
      <c r="BP8" s="3"/>
      <c r="BQ8" s="406"/>
    </row>
    <row r="9" spans="1:69" s="32" customFormat="1" ht="12.75" x14ac:dyDescent="0.2">
      <c r="A9" s="407"/>
      <c r="B9" s="1325">
        <v>1</v>
      </c>
      <c r="C9" s="1326"/>
      <c r="D9" s="408">
        <v>2</v>
      </c>
      <c r="E9" s="409">
        <v>3</v>
      </c>
      <c r="F9" s="1327">
        <v>4</v>
      </c>
      <c r="G9" s="1328"/>
      <c r="H9" s="1326"/>
      <c r="I9" s="1327">
        <v>5</v>
      </c>
      <c r="J9" s="1328"/>
      <c r="K9" s="1326"/>
      <c r="L9" s="410">
        <v>6</v>
      </c>
      <c r="M9" s="411"/>
      <c r="O9" s="407"/>
      <c r="P9" s="1325">
        <v>1</v>
      </c>
      <c r="Q9" s="1326"/>
      <c r="R9" s="408">
        <v>2</v>
      </c>
      <c r="S9" s="409">
        <v>3</v>
      </c>
      <c r="T9" s="1327">
        <v>4</v>
      </c>
      <c r="U9" s="1328"/>
      <c r="V9" s="1326"/>
      <c r="W9" s="1327">
        <v>5</v>
      </c>
      <c r="X9" s="1328"/>
      <c r="Y9" s="1326"/>
      <c r="Z9" s="410">
        <v>6</v>
      </c>
      <c r="AA9" s="411"/>
      <c r="AC9" s="407"/>
      <c r="AD9" s="1325">
        <v>1</v>
      </c>
      <c r="AE9" s="1326"/>
      <c r="AF9" s="408">
        <v>2</v>
      </c>
      <c r="AG9" s="409">
        <v>3</v>
      </c>
      <c r="AH9" s="1327">
        <v>4</v>
      </c>
      <c r="AI9" s="1328"/>
      <c r="AJ9" s="1326"/>
      <c r="AK9" s="1327">
        <v>5</v>
      </c>
      <c r="AL9" s="1328"/>
      <c r="AM9" s="1326"/>
      <c r="AN9" s="410">
        <v>6</v>
      </c>
      <c r="AO9" s="411"/>
      <c r="AQ9" s="407"/>
      <c r="AR9" s="1325">
        <v>1</v>
      </c>
      <c r="AS9" s="1326"/>
      <c r="AT9" s="408">
        <v>2</v>
      </c>
      <c r="AU9" s="409">
        <v>3</v>
      </c>
      <c r="AV9" s="1327">
        <v>4</v>
      </c>
      <c r="AW9" s="1328"/>
      <c r="AX9" s="1326"/>
      <c r="AY9" s="1327">
        <v>5</v>
      </c>
      <c r="AZ9" s="1328"/>
      <c r="BA9" s="1326"/>
      <c r="BB9" s="410">
        <v>6</v>
      </c>
      <c r="BC9" s="411"/>
      <c r="BE9" s="407"/>
      <c r="BF9" s="1325">
        <v>1</v>
      </c>
      <c r="BG9" s="1326"/>
      <c r="BH9" s="408">
        <v>2</v>
      </c>
      <c r="BI9" s="409">
        <v>3</v>
      </c>
      <c r="BJ9" s="1327">
        <v>4</v>
      </c>
      <c r="BK9" s="1328"/>
      <c r="BL9" s="1326"/>
      <c r="BM9" s="1327">
        <v>5</v>
      </c>
      <c r="BN9" s="1328"/>
      <c r="BO9" s="1326"/>
      <c r="BP9" s="410">
        <v>6</v>
      </c>
      <c r="BQ9" s="411"/>
    </row>
    <row r="10" spans="1:69" s="30" customFormat="1" ht="12.95" customHeight="1" x14ac:dyDescent="0.2">
      <c r="A10" s="276"/>
      <c r="B10" s="276" t="s">
        <v>79</v>
      </c>
      <c r="D10" s="412" t="s">
        <v>29</v>
      </c>
      <c r="E10" s="413" t="s">
        <v>80</v>
      </c>
      <c r="F10" s="412" t="s">
        <v>81</v>
      </c>
      <c r="H10" s="277"/>
      <c r="I10" s="412" t="s">
        <v>84</v>
      </c>
      <c r="K10" s="277"/>
      <c r="L10" s="414" t="s">
        <v>58</v>
      </c>
      <c r="M10" s="415"/>
      <c r="O10" s="276"/>
      <c r="P10" s="276" t="s">
        <v>79</v>
      </c>
      <c r="R10" s="412" t="s">
        <v>29</v>
      </c>
      <c r="S10" s="413" t="s">
        <v>80</v>
      </c>
      <c r="T10" s="412" t="s">
        <v>81</v>
      </c>
      <c r="V10" s="277"/>
      <c r="W10" s="412" t="s">
        <v>84</v>
      </c>
      <c r="Y10" s="277"/>
      <c r="Z10" s="414" t="s">
        <v>58</v>
      </c>
      <c r="AA10" s="415"/>
      <c r="AC10" s="276"/>
      <c r="AD10" s="276" t="s">
        <v>79</v>
      </c>
      <c r="AF10" s="412" t="s">
        <v>29</v>
      </c>
      <c r="AG10" s="413" t="s">
        <v>80</v>
      </c>
      <c r="AH10" s="412" t="s">
        <v>81</v>
      </c>
      <c r="AJ10" s="277"/>
      <c r="AK10" s="412" t="s">
        <v>84</v>
      </c>
      <c r="AM10" s="277"/>
      <c r="AN10" s="414" t="s">
        <v>58</v>
      </c>
      <c r="AO10" s="415"/>
      <c r="AQ10" s="276"/>
      <c r="AR10" s="276" t="s">
        <v>79</v>
      </c>
      <c r="AT10" s="412" t="s">
        <v>29</v>
      </c>
      <c r="AU10" s="413" t="s">
        <v>80</v>
      </c>
      <c r="AV10" s="412" t="s">
        <v>81</v>
      </c>
      <c r="AX10" s="277"/>
      <c r="AY10" s="412" t="s">
        <v>84</v>
      </c>
      <c r="BA10" s="277"/>
      <c r="BB10" s="414" t="s">
        <v>58</v>
      </c>
      <c r="BC10" s="415"/>
      <c r="BE10" s="276"/>
      <c r="BF10" s="276" t="s">
        <v>79</v>
      </c>
      <c r="BH10" s="412" t="s">
        <v>29</v>
      </c>
      <c r="BI10" s="413" t="s">
        <v>80</v>
      </c>
      <c r="BJ10" s="412" t="s">
        <v>81</v>
      </c>
      <c r="BL10" s="277"/>
      <c r="BM10" s="412" t="s">
        <v>84</v>
      </c>
      <c r="BO10" s="277"/>
      <c r="BP10" s="414" t="s">
        <v>58</v>
      </c>
      <c r="BQ10" s="415"/>
    </row>
    <row r="11" spans="1:69" s="30" customFormat="1" ht="12.95" customHeight="1" x14ac:dyDescent="0.2">
      <c r="A11" s="276"/>
      <c r="B11" s="276"/>
      <c r="D11" s="412"/>
      <c r="E11" s="413" t="s">
        <v>83</v>
      </c>
      <c r="F11" s="412" t="s">
        <v>82</v>
      </c>
      <c r="H11" s="277"/>
      <c r="I11" s="412" t="s">
        <v>85</v>
      </c>
      <c r="K11" s="277"/>
      <c r="L11" s="414" t="s">
        <v>86</v>
      </c>
      <c r="M11" s="415"/>
      <c r="O11" s="276"/>
      <c r="P11" s="276"/>
      <c r="R11" s="412"/>
      <c r="S11" s="413" t="s">
        <v>83</v>
      </c>
      <c r="T11" s="412" t="s">
        <v>82</v>
      </c>
      <c r="V11" s="277"/>
      <c r="W11" s="412" t="s">
        <v>85</v>
      </c>
      <c r="Y11" s="277"/>
      <c r="Z11" s="414" t="s">
        <v>86</v>
      </c>
      <c r="AA11" s="415"/>
      <c r="AC11" s="276"/>
      <c r="AD11" s="276"/>
      <c r="AF11" s="412"/>
      <c r="AG11" s="413" t="s">
        <v>83</v>
      </c>
      <c r="AH11" s="412" t="s">
        <v>82</v>
      </c>
      <c r="AJ11" s="277"/>
      <c r="AK11" s="412" t="s">
        <v>85</v>
      </c>
      <c r="AM11" s="277"/>
      <c r="AN11" s="414" t="s">
        <v>86</v>
      </c>
      <c r="AO11" s="415"/>
      <c r="AQ11" s="276"/>
      <c r="AR11" s="276"/>
      <c r="AT11" s="412"/>
      <c r="AU11" s="413" t="s">
        <v>83</v>
      </c>
      <c r="AV11" s="412" t="s">
        <v>82</v>
      </c>
      <c r="AX11" s="277"/>
      <c r="AY11" s="412" t="s">
        <v>85</v>
      </c>
      <c r="BA11" s="277"/>
      <c r="BB11" s="414" t="s">
        <v>86</v>
      </c>
      <c r="BC11" s="415"/>
      <c r="BE11" s="276"/>
      <c r="BF11" s="276"/>
      <c r="BH11" s="412"/>
      <c r="BI11" s="413" t="s">
        <v>83</v>
      </c>
      <c r="BJ11" s="412" t="s">
        <v>82</v>
      </c>
      <c r="BL11" s="277"/>
      <c r="BM11" s="412" t="s">
        <v>85</v>
      </c>
      <c r="BO11" s="277"/>
      <c r="BP11" s="414" t="s">
        <v>86</v>
      </c>
      <c r="BQ11" s="415"/>
    </row>
    <row r="12" spans="1:69" s="30" customFormat="1" ht="12.95" customHeight="1" x14ac:dyDescent="0.2">
      <c r="A12" s="276"/>
      <c r="B12" s="276"/>
      <c r="D12" s="412"/>
      <c r="E12" s="413"/>
      <c r="F12" s="416" t="s">
        <v>495</v>
      </c>
      <c r="G12" s="417"/>
      <c r="H12" s="418"/>
      <c r="I12" s="416"/>
      <c r="J12" s="417"/>
      <c r="K12" s="418"/>
      <c r="L12" s="414" t="s">
        <v>53</v>
      </c>
      <c r="M12" s="415"/>
      <c r="O12" s="276"/>
      <c r="P12" s="276"/>
      <c r="R12" s="412"/>
      <c r="S12" s="413"/>
      <c r="T12" s="416" t="s">
        <v>495</v>
      </c>
      <c r="U12" s="417"/>
      <c r="V12" s="418"/>
      <c r="W12" s="416"/>
      <c r="X12" s="417"/>
      <c r="Y12" s="418"/>
      <c r="Z12" s="414" t="s">
        <v>53</v>
      </c>
      <c r="AA12" s="415"/>
      <c r="AC12" s="276"/>
      <c r="AD12" s="276"/>
      <c r="AF12" s="412"/>
      <c r="AG12" s="413"/>
      <c r="AH12" s="416" t="s">
        <v>495</v>
      </c>
      <c r="AI12" s="417"/>
      <c r="AJ12" s="418"/>
      <c r="AK12" s="416"/>
      <c r="AL12" s="417"/>
      <c r="AM12" s="418"/>
      <c r="AN12" s="414" t="s">
        <v>53</v>
      </c>
      <c r="AO12" s="415"/>
      <c r="AQ12" s="276"/>
      <c r="AR12" s="276"/>
      <c r="AT12" s="412"/>
      <c r="AU12" s="413"/>
      <c r="AV12" s="416" t="s">
        <v>495</v>
      </c>
      <c r="AW12" s="417"/>
      <c r="AX12" s="418"/>
      <c r="AY12" s="416"/>
      <c r="AZ12" s="417"/>
      <c r="BA12" s="418"/>
      <c r="BB12" s="414" t="s">
        <v>53</v>
      </c>
      <c r="BC12" s="415"/>
      <c r="BE12" s="276"/>
      <c r="BF12" s="276"/>
      <c r="BH12" s="412"/>
      <c r="BI12" s="413"/>
      <c r="BJ12" s="416" t="s">
        <v>495</v>
      </c>
      <c r="BK12" s="417"/>
      <c r="BL12" s="418"/>
      <c r="BM12" s="416"/>
      <c r="BN12" s="417"/>
      <c r="BO12" s="418"/>
      <c r="BP12" s="414" t="s">
        <v>53</v>
      </c>
      <c r="BQ12" s="415"/>
    </row>
    <row r="13" spans="1:69" s="30" customFormat="1" ht="12.95" customHeight="1" x14ac:dyDescent="0.2">
      <c r="A13" s="276"/>
      <c r="B13" s="276"/>
      <c r="D13" s="412"/>
      <c r="E13" s="413"/>
      <c r="F13" s="1330" t="s">
        <v>250</v>
      </c>
      <c r="G13" s="1330" t="s">
        <v>254</v>
      </c>
      <c r="H13" s="1333" t="s">
        <v>251</v>
      </c>
      <c r="I13" s="1330" t="s">
        <v>252</v>
      </c>
      <c r="J13" s="1330" t="s">
        <v>253</v>
      </c>
      <c r="K13" s="1333" t="s">
        <v>255</v>
      </c>
      <c r="L13" s="414"/>
      <c r="M13" s="415"/>
      <c r="O13" s="276"/>
      <c r="P13" s="276"/>
      <c r="R13" s="412"/>
      <c r="S13" s="413"/>
      <c r="T13" s="1330" t="s">
        <v>250</v>
      </c>
      <c r="U13" s="1330" t="s">
        <v>254</v>
      </c>
      <c r="V13" s="1333" t="s">
        <v>251</v>
      </c>
      <c r="W13" s="1330" t="s">
        <v>252</v>
      </c>
      <c r="X13" s="1330" t="s">
        <v>253</v>
      </c>
      <c r="Y13" s="1333" t="s">
        <v>255</v>
      </c>
      <c r="Z13" s="414"/>
      <c r="AA13" s="415"/>
      <c r="AC13" s="276"/>
      <c r="AD13" s="276"/>
      <c r="AF13" s="412"/>
      <c r="AG13" s="413"/>
      <c r="AH13" s="1330" t="s">
        <v>250</v>
      </c>
      <c r="AI13" s="1330" t="s">
        <v>254</v>
      </c>
      <c r="AJ13" s="1333" t="s">
        <v>251</v>
      </c>
      <c r="AK13" s="1330" t="s">
        <v>252</v>
      </c>
      <c r="AL13" s="1330" t="s">
        <v>253</v>
      </c>
      <c r="AM13" s="1333" t="s">
        <v>255</v>
      </c>
      <c r="AN13" s="414"/>
      <c r="AO13" s="415"/>
      <c r="AQ13" s="276"/>
      <c r="AR13" s="276"/>
      <c r="AT13" s="412"/>
      <c r="AU13" s="413"/>
      <c r="AV13" s="1330" t="s">
        <v>250</v>
      </c>
      <c r="AW13" s="1330" t="s">
        <v>254</v>
      </c>
      <c r="AX13" s="1333" t="s">
        <v>251</v>
      </c>
      <c r="AY13" s="1330" t="s">
        <v>252</v>
      </c>
      <c r="AZ13" s="1330" t="s">
        <v>253</v>
      </c>
      <c r="BA13" s="1333" t="s">
        <v>255</v>
      </c>
      <c r="BB13" s="414"/>
      <c r="BC13" s="415"/>
      <c r="BE13" s="276"/>
      <c r="BF13" s="276"/>
      <c r="BH13" s="412"/>
      <c r="BI13" s="413"/>
      <c r="BJ13" s="1330" t="s">
        <v>250</v>
      </c>
      <c r="BK13" s="1330" t="s">
        <v>254</v>
      </c>
      <c r="BL13" s="1333" t="s">
        <v>251</v>
      </c>
      <c r="BM13" s="1330" t="s">
        <v>252</v>
      </c>
      <c r="BN13" s="1330" t="s">
        <v>253</v>
      </c>
      <c r="BO13" s="1333" t="s">
        <v>255</v>
      </c>
      <c r="BP13" s="414"/>
      <c r="BQ13" s="415"/>
    </row>
    <row r="14" spans="1:69" s="30" customFormat="1" ht="12.95" customHeight="1" x14ac:dyDescent="0.2">
      <c r="A14" s="276"/>
      <c r="B14" s="276"/>
      <c r="D14" s="412"/>
      <c r="E14" s="413"/>
      <c r="F14" s="1331"/>
      <c r="G14" s="1331"/>
      <c r="H14" s="1331"/>
      <c r="I14" s="1331"/>
      <c r="J14" s="1331"/>
      <c r="K14" s="1331"/>
      <c r="L14" s="414"/>
      <c r="M14" s="415"/>
      <c r="O14" s="276"/>
      <c r="P14" s="276"/>
      <c r="R14" s="412"/>
      <c r="S14" s="413"/>
      <c r="T14" s="1331"/>
      <c r="U14" s="1331"/>
      <c r="V14" s="1331"/>
      <c r="W14" s="1331"/>
      <c r="X14" s="1331"/>
      <c r="Y14" s="1331"/>
      <c r="Z14" s="414"/>
      <c r="AA14" s="415"/>
      <c r="AC14" s="276"/>
      <c r="AD14" s="276"/>
      <c r="AF14" s="412"/>
      <c r="AG14" s="413"/>
      <c r="AH14" s="1331"/>
      <c r="AI14" s="1331"/>
      <c r="AJ14" s="1331"/>
      <c r="AK14" s="1331"/>
      <c r="AL14" s="1331"/>
      <c r="AM14" s="1331"/>
      <c r="AN14" s="414"/>
      <c r="AO14" s="415"/>
      <c r="AQ14" s="276"/>
      <c r="AR14" s="276"/>
      <c r="AT14" s="412"/>
      <c r="AU14" s="413"/>
      <c r="AV14" s="1331"/>
      <c r="AW14" s="1331"/>
      <c r="AX14" s="1331"/>
      <c r="AY14" s="1331"/>
      <c r="AZ14" s="1331"/>
      <c r="BA14" s="1331"/>
      <c r="BB14" s="414"/>
      <c r="BC14" s="415"/>
      <c r="BE14" s="276"/>
      <c r="BF14" s="276"/>
      <c r="BH14" s="412"/>
      <c r="BI14" s="413"/>
      <c r="BJ14" s="1331"/>
      <c r="BK14" s="1331"/>
      <c r="BL14" s="1331"/>
      <c r="BM14" s="1331"/>
      <c r="BN14" s="1331"/>
      <c r="BO14" s="1331"/>
      <c r="BP14" s="414"/>
      <c r="BQ14" s="415"/>
    </row>
    <row r="15" spans="1:69" s="30" customFormat="1" ht="16.5" customHeight="1" thickBot="1" x14ac:dyDescent="0.25">
      <c r="A15" s="276"/>
      <c r="B15" s="419"/>
      <c r="C15" s="420"/>
      <c r="D15" s="421"/>
      <c r="E15" s="422"/>
      <c r="F15" s="1332"/>
      <c r="G15" s="1332"/>
      <c r="H15" s="1332"/>
      <c r="I15" s="1332"/>
      <c r="J15" s="1332"/>
      <c r="K15" s="1332"/>
      <c r="L15" s="264"/>
      <c r="M15" s="415"/>
      <c r="O15" s="276"/>
      <c r="P15" s="419"/>
      <c r="Q15" s="420"/>
      <c r="R15" s="421"/>
      <c r="S15" s="422"/>
      <c r="T15" s="1332"/>
      <c r="U15" s="1332"/>
      <c r="V15" s="1332"/>
      <c r="W15" s="1332"/>
      <c r="X15" s="1332"/>
      <c r="Y15" s="1332"/>
      <c r="Z15" s="264"/>
      <c r="AA15" s="415"/>
      <c r="AC15" s="276"/>
      <c r="AD15" s="419"/>
      <c r="AE15" s="420"/>
      <c r="AF15" s="421"/>
      <c r="AG15" s="422"/>
      <c r="AH15" s="1332"/>
      <c r="AI15" s="1332"/>
      <c r="AJ15" s="1332"/>
      <c r="AK15" s="1332"/>
      <c r="AL15" s="1332"/>
      <c r="AM15" s="1332"/>
      <c r="AN15" s="264"/>
      <c r="AO15" s="415"/>
      <c r="AQ15" s="276"/>
      <c r="AR15" s="419"/>
      <c r="AS15" s="420"/>
      <c r="AT15" s="421"/>
      <c r="AU15" s="422"/>
      <c r="AV15" s="1332"/>
      <c r="AW15" s="1332"/>
      <c r="AX15" s="1332"/>
      <c r="AY15" s="1332"/>
      <c r="AZ15" s="1332"/>
      <c r="BA15" s="1332"/>
      <c r="BB15" s="264"/>
      <c r="BC15" s="415"/>
      <c r="BE15" s="276"/>
      <c r="BF15" s="419"/>
      <c r="BG15" s="420"/>
      <c r="BH15" s="421"/>
      <c r="BI15" s="422"/>
      <c r="BJ15" s="1332"/>
      <c r="BK15" s="1332"/>
      <c r="BL15" s="1332"/>
      <c r="BM15" s="1332"/>
      <c r="BN15" s="1332"/>
      <c r="BO15" s="1332"/>
      <c r="BP15" s="264"/>
      <c r="BQ15" s="415"/>
    </row>
    <row r="16" spans="1:69" s="30" customFormat="1" ht="12.95" customHeight="1" x14ac:dyDescent="0.25">
      <c r="A16" s="276"/>
      <c r="B16" s="1329"/>
      <c r="C16" s="1212"/>
      <c r="D16" s="260"/>
      <c r="E16" s="1036">
        <f>F16+I16</f>
        <v>0</v>
      </c>
      <c r="F16" s="1031"/>
      <c r="G16" s="1031"/>
      <c r="H16" s="261">
        <f t="shared" ref="H16:H21" si="0">F16*G16</f>
        <v>0</v>
      </c>
      <c r="I16" s="1031"/>
      <c r="J16" s="1031"/>
      <c r="K16" s="261">
        <f>(I16*J16)</f>
        <v>0</v>
      </c>
      <c r="L16" s="414">
        <f t="shared" ref="L16:L23" si="1">H16+K16</f>
        <v>0</v>
      </c>
      <c r="M16" s="415"/>
      <c r="O16" s="276"/>
      <c r="P16" s="1329"/>
      <c r="Q16" s="1212"/>
      <c r="R16" s="260"/>
      <c r="S16" s="1034">
        <f>T16+W16</f>
        <v>0</v>
      </c>
      <c r="T16" s="1031"/>
      <c r="U16" s="1031"/>
      <c r="V16" s="261">
        <f t="shared" ref="V16:V21" si="2">T16*U16</f>
        <v>0</v>
      </c>
      <c r="W16" s="1031"/>
      <c r="X16" s="1031"/>
      <c r="Y16" s="261">
        <f>(W16*X16)</f>
        <v>0</v>
      </c>
      <c r="Z16" s="414">
        <f t="shared" ref="Z16:Z23" si="3">V16+Y16</f>
        <v>0</v>
      </c>
      <c r="AA16" s="415"/>
      <c r="AC16" s="276"/>
      <c r="AD16" s="1329"/>
      <c r="AE16" s="1212"/>
      <c r="AF16" s="260"/>
      <c r="AG16" s="1034">
        <f>AH16+AK16</f>
        <v>0</v>
      </c>
      <c r="AH16" s="1031"/>
      <c r="AI16" s="1031"/>
      <c r="AJ16" s="261">
        <f t="shared" ref="AJ16:AJ21" si="4">AH16*AI16</f>
        <v>0</v>
      </c>
      <c r="AK16" s="1031"/>
      <c r="AL16" s="1031"/>
      <c r="AM16" s="261">
        <f>(AK16*AL16)</f>
        <v>0</v>
      </c>
      <c r="AN16" s="414">
        <f t="shared" ref="AN16:AN23" si="5">AJ16+AM16</f>
        <v>0</v>
      </c>
      <c r="AO16" s="415"/>
      <c r="AQ16" s="276"/>
      <c r="AR16" s="1329"/>
      <c r="AS16" s="1212"/>
      <c r="AT16" s="260"/>
      <c r="AU16" s="1034">
        <f>AV16+AY16</f>
        <v>0</v>
      </c>
      <c r="AV16" s="1031"/>
      <c r="AW16" s="1031"/>
      <c r="AX16" s="261">
        <f t="shared" ref="AX16:AX21" si="6">AV16*AW16</f>
        <v>0</v>
      </c>
      <c r="AY16" s="1031"/>
      <c r="AZ16" s="1031"/>
      <c r="BA16" s="261">
        <f>(AY16*AZ16)</f>
        <v>0</v>
      </c>
      <c r="BB16" s="414">
        <f t="shared" ref="BB16:BB23" si="7">AX16+BA16</f>
        <v>0</v>
      </c>
      <c r="BC16" s="415"/>
      <c r="BE16" s="276"/>
      <c r="BF16" s="1329"/>
      <c r="BG16" s="1212"/>
      <c r="BH16" s="260"/>
      <c r="BI16" s="1034">
        <f>BJ16+BM16</f>
        <v>0</v>
      </c>
      <c r="BJ16" s="1031"/>
      <c r="BK16" s="1031"/>
      <c r="BL16" s="261">
        <f t="shared" ref="BL16:BL21" si="8">BJ16*BK16</f>
        <v>0</v>
      </c>
      <c r="BM16" s="1031"/>
      <c r="BN16" s="1031"/>
      <c r="BO16" s="261">
        <f>(BM16*BN16)</f>
        <v>0</v>
      </c>
      <c r="BP16" s="414">
        <f t="shared" ref="BP16:BP23" si="9">BL16+BO16</f>
        <v>0</v>
      </c>
      <c r="BQ16" s="415"/>
    </row>
    <row r="17" spans="1:69" s="30" customFormat="1" ht="12.95" customHeight="1" x14ac:dyDescent="0.25">
      <c r="A17" s="276"/>
      <c r="B17" s="1315"/>
      <c r="C17" s="1208"/>
      <c r="D17" s="260"/>
      <c r="E17" s="1036">
        <f>F17+I17</f>
        <v>0</v>
      </c>
      <c r="F17" s="1031"/>
      <c r="G17" s="1031"/>
      <c r="H17" s="261">
        <f t="shared" si="0"/>
        <v>0</v>
      </c>
      <c r="I17" s="1031"/>
      <c r="J17" s="1031"/>
      <c r="K17" s="261">
        <f t="shared" ref="K17:K21" si="10">I17*J17</f>
        <v>0</v>
      </c>
      <c r="L17" s="414">
        <f t="shared" si="1"/>
        <v>0</v>
      </c>
      <c r="M17" s="415"/>
      <c r="O17" s="276"/>
      <c r="P17" s="1315"/>
      <c r="Q17" s="1208"/>
      <c r="R17" s="260"/>
      <c r="S17" s="1034">
        <f>T17+W17</f>
        <v>0</v>
      </c>
      <c r="T17" s="1031"/>
      <c r="U17" s="1031"/>
      <c r="V17" s="261">
        <f t="shared" si="2"/>
        <v>0</v>
      </c>
      <c r="W17" s="1031"/>
      <c r="X17" s="1031"/>
      <c r="Y17" s="261">
        <f t="shared" ref="Y17:Y21" si="11">W17*X17</f>
        <v>0</v>
      </c>
      <c r="Z17" s="414">
        <f t="shared" si="3"/>
        <v>0</v>
      </c>
      <c r="AA17" s="415"/>
      <c r="AC17" s="276"/>
      <c r="AD17" s="1315"/>
      <c r="AE17" s="1208"/>
      <c r="AF17" s="260"/>
      <c r="AG17" s="1034">
        <f>AH17+AK17</f>
        <v>0</v>
      </c>
      <c r="AH17" s="1031"/>
      <c r="AI17" s="1031"/>
      <c r="AJ17" s="261">
        <f t="shared" si="4"/>
        <v>0</v>
      </c>
      <c r="AK17" s="1031"/>
      <c r="AL17" s="1031"/>
      <c r="AM17" s="261">
        <f t="shared" ref="AM17:AM21" si="12">AK17*AL17</f>
        <v>0</v>
      </c>
      <c r="AN17" s="414">
        <f t="shared" si="5"/>
        <v>0</v>
      </c>
      <c r="AO17" s="415"/>
      <c r="AQ17" s="276"/>
      <c r="AR17" s="1315"/>
      <c r="AS17" s="1208"/>
      <c r="AT17" s="260"/>
      <c r="AU17" s="1034">
        <f>AV17+AY17</f>
        <v>0</v>
      </c>
      <c r="AV17" s="1031"/>
      <c r="AW17" s="1031"/>
      <c r="AX17" s="261">
        <f t="shared" si="6"/>
        <v>0</v>
      </c>
      <c r="AY17" s="1031"/>
      <c r="AZ17" s="1031"/>
      <c r="BA17" s="261">
        <f t="shared" ref="BA17:BA21" si="13">AY17*AZ17</f>
        <v>0</v>
      </c>
      <c r="BB17" s="414">
        <f t="shared" si="7"/>
        <v>0</v>
      </c>
      <c r="BC17" s="415"/>
      <c r="BE17" s="276"/>
      <c r="BF17" s="1315"/>
      <c r="BG17" s="1208"/>
      <c r="BH17" s="260"/>
      <c r="BI17" s="1034">
        <f>BJ17+BM17</f>
        <v>0</v>
      </c>
      <c r="BJ17" s="1031"/>
      <c r="BK17" s="1031"/>
      <c r="BL17" s="261">
        <f t="shared" si="8"/>
        <v>0</v>
      </c>
      <c r="BM17" s="1031"/>
      <c r="BN17" s="1031"/>
      <c r="BO17" s="261">
        <f t="shared" ref="BO17:BO21" si="14">BM17*BN17</f>
        <v>0</v>
      </c>
      <c r="BP17" s="414">
        <f t="shared" si="9"/>
        <v>0</v>
      </c>
      <c r="BQ17" s="415"/>
    </row>
    <row r="18" spans="1:69" s="30" customFormat="1" ht="12.95" customHeight="1" x14ac:dyDescent="0.25">
      <c r="A18" s="276"/>
      <c r="B18" s="1315"/>
      <c r="C18" s="1208"/>
      <c r="D18" s="260"/>
      <c r="E18" s="1036">
        <f t="shared" ref="E18:E21" si="15">F18+I18</f>
        <v>0</v>
      </c>
      <c r="F18" s="1031"/>
      <c r="G18" s="1031"/>
      <c r="H18" s="261">
        <f t="shared" si="0"/>
        <v>0</v>
      </c>
      <c r="I18" s="1031"/>
      <c r="J18" s="1031"/>
      <c r="K18" s="261">
        <f t="shared" si="10"/>
        <v>0</v>
      </c>
      <c r="L18" s="414">
        <f t="shared" si="1"/>
        <v>0</v>
      </c>
      <c r="M18" s="415"/>
      <c r="O18" s="276"/>
      <c r="P18" s="1315"/>
      <c r="Q18" s="1208"/>
      <c r="R18" s="260"/>
      <c r="S18" s="1034">
        <f t="shared" ref="S18:S21" si="16">T18+W18</f>
        <v>0</v>
      </c>
      <c r="T18" s="1031"/>
      <c r="U18" s="1031"/>
      <c r="V18" s="261">
        <f t="shared" si="2"/>
        <v>0</v>
      </c>
      <c r="W18" s="1031"/>
      <c r="X18" s="1031"/>
      <c r="Y18" s="261">
        <f t="shared" si="11"/>
        <v>0</v>
      </c>
      <c r="Z18" s="414">
        <f t="shared" si="3"/>
        <v>0</v>
      </c>
      <c r="AA18" s="415"/>
      <c r="AC18" s="276"/>
      <c r="AD18" s="1315"/>
      <c r="AE18" s="1208"/>
      <c r="AF18" s="260"/>
      <c r="AG18" s="1034">
        <f t="shared" ref="AG18:AG21" si="17">AH18+AK18</f>
        <v>0</v>
      </c>
      <c r="AH18" s="1031"/>
      <c r="AI18" s="1031"/>
      <c r="AJ18" s="261">
        <f t="shared" si="4"/>
        <v>0</v>
      </c>
      <c r="AK18" s="1031"/>
      <c r="AL18" s="1031"/>
      <c r="AM18" s="261">
        <f t="shared" si="12"/>
        <v>0</v>
      </c>
      <c r="AN18" s="414">
        <f t="shared" si="5"/>
        <v>0</v>
      </c>
      <c r="AO18" s="415"/>
      <c r="AQ18" s="276"/>
      <c r="AR18" s="1315"/>
      <c r="AS18" s="1208"/>
      <c r="AT18" s="260"/>
      <c r="AU18" s="1034">
        <f t="shared" ref="AU18:AU21" si="18">AV18+AY18</f>
        <v>0</v>
      </c>
      <c r="AV18" s="1031"/>
      <c r="AW18" s="1031"/>
      <c r="AX18" s="261">
        <f t="shared" si="6"/>
        <v>0</v>
      </c>
      <c r="AY18" s="1031"/>
      <c r="AZ18" s="1031"/>
      <c r="BA18" s="261">
        <f t="shared" si="13"/>
        <v>0</v>
      </c>
      <c r="BB18" s="414">
        <f t="shared" si="7"/>
        <v>0</v>
      </c>
      <c r="BC18" s="415"/>
      <c r="BE18" s="276"/>
      <c r="BF18" s="1315"/>
      <c r="BG18" s="1208"/>
      <c r="BH18" s="260"/>
      <c r="BI18" s="1034">
        <f t="shared" ref="BI18:BI21" si="19">BJ18+BM18</f>
        <v>0</v>
      </c>
      <c r="BJ18" s="1031"/>
      <c r="BK18" s="1031"/>
      <c r="BL18" s="261">
        <f t="shared" si="8"/>
        <v>0</v>
      </c>
      <c r="BM18" s="1031"/>
      <c r="BN18" s="1031"/>
      <c r="BO18" s="261">
        <f t="shared" si="14"/>
        <v>0</v>
      </c>
      <c r="BP18" s="414">
        <f t="shared" si="9"/>
        <v>0</v>
      </c>
      <c r="BQ18" s="415"/>
    </row>
    <row r="19" spans="1:69" s="30" customFormat="1" ht="12.95" customHeight="1" x14ac:dyDescent="0.25">
      <c r="A19" s="276"/>
      <c r="B19" s="1315"/>
      <c r="C19" s="1208"/>
      <c r="D19" s="260"/>
      <c r="E19" s="1036">
        <f t="shared" si="15"/>
        <v>0</v>
      </c>
      <c r="F19" s="1031"/>
      <c r="G19" s="1031"/>
      <c r="H19" s="261">
        <f t="shared" si="0"/>
        <v>0</v>
      </c>
      <c r="I19" s="1031"/>
      <c r="J19" s="1031"/>
      <c r="K19" s="261">
        <f t="shared" si="10"/>
        <v>0</v>
      </c>
      <c r="L19" s="414">
        <f t="shared" si="1"/>
        <v>0</v>
      </c>
      <c r="M19" s="415"/>
      <c r="O19" s="276"/>
      <c r="P19" s="1315"/>
      <c r="Q19" s="1208"/>
      <c r="R19" s="260"/>
      <c r="S19" s="1034">
        <f t="shared" si="16"/>
        <v>0</v>
      </c>
      <c r="T19" s="1031"/>
      <c r="U19" s="1031"/>
      <c r="V19" s="261">
        <f t="shared" si="2"/>
        <v>0</v>
      </c>
      <c r="W19" s="1031"/>
      <c r="X19" s="1031"/>
      <c r="Y19" s="261">
        <f t="shared" si="11"/>
        <v>0</v>
      </c>
      <c r="Z19" s="414">
        <f t="shared" si="3"/>
        <v>0</v>
      </c>
      <c r="AA19" s="415"/>
      <c r="AC19" s="276"/>
      <c r="AD19" s="1315"/>
      <c r="AE19" s="1208"/>
      <c r="AF19" s="260"/>
      <c r="AG19" s="1034">
        <f t="shared" si="17"/>
        <v>0</v>
      </c>
      <c r="AH19" s="1031"/>
      <c r="AI19" s="1031"/>
      <c r="AJ19" s="261">
        <f t="shared" si="4"/>
        <v>0</v>
      </c>
      <c r="AK19" s="1031"/>
      <c r="AL19" s="1031"/>
      <c r="AM19" s="261">
        <f t="shared" si="12"/>
        <v>0</v>
      </c>
      <c r="AN19" s="414">
        <f t="shared" si="5"/>
        <v>0</v>
      </c>
      <c r="AO19" s="415"/>
      <c r="AQ19" s="276"/>
      <c r="AR19" s="1315"/>
      <c r="AS19" s="1208"/>
      <c r="AT19" s="260"/>
      <c r="AU19" s="1034">
        <f t="shared" si="18"/>
        <v>0</v>
      </c>
      <c r="AV19" s="1031"/>
      <c r="AW19" s="1031"/>
      <c r="AX19" s="261">
        <f t="shared" si="6"/>
        <v>0</v>
      </c>
      <c r="AY19" s="1031"/>
      <c r="AZ19" s="1031"/>
      <c r="BA19" s="261">
        <f t="shared" si="13"/>
        <v>0</v>
      </c>
      <c r="BB19" s="414">
        <f t="shared" si="7"/>
        <v>0</v>
      </c>
      <c r="BC19" s="415"/>
      <c r="BE19" s="276"/>
      <c r="BF19" s="1315"/>
      <c r="BG19" s="1208"/>
      <c r="BH19" s="260"/>
      <c r="BI19" s="1034">
        <f t="shared" si="19"/>
        <v>0</v>
      </c>
      <c r="BJ19" s="1031"/>
      <c r="BK19" s="1031"/>
      <c r="BL19" s="261">
        <f t="shared" si="8"/>
        <v>0</v>
      </c>
      <c r="BM19" s="1031"/>
      <c r="BN19" s="1031"/>
      <c r="BO19" s="261">
        <f t="shared" si="14"/>
        <v>0</v>
      </c>
      <c r="BP19" s="414">
        <f t="shared" si="9"/>
        <v>0</v>
      </c>
      <c r="BQ19" s="415"/>
    </row>
    <row r="20" spans="1:69" s="30" customFormat="1" ht="12.95" customHeight="1" x14ac:dyDescent="0.25">
      <c r="A20" s="276"/>
      <c r="B20" s="1315"/>
      <c r="C20" s="1208"/>
      <c r="D20" s="260"/>
      <c r="E20" s="1036">
        <f t="shared" si="15"/>
        <v>0</v>
      </c>
      <c r="F20" s="1031"/>
      <c r="G20" s="1031"/>
      <c r="H20" s="261">
        <f t="shared" si="0"/>
        <v>0</v>
      </c>
      <c r="I20" s="1031"/>
      <c r="J20" s="1031"/>
      <c r="K20" s="261">
        <f t="shared" si="10"/>
        <v>0</v>
      </c>
      <c r="L20" s="414">
        <f t="shared" si="1"/>
        <v>0</v>
      </c>
      <c r="M20" s="415"/>
      <c r="O20" s="276"/>
      <c r="P20" s="1315"/>
      <c r="Q20" s="1208"/>
      <c r="R20" s="260"/>
      <c r="S20" s="1034">
        <f t="shared" si="16"/>
        <v>0</v>
      </c>
      <c r="T20" s="1031"/>
      <c r="U20" s="1031"/>
      <c r="V20" s="261">
        <f t="shared" si="2"/>
        <v>0</v>
      </c>
      <c r="W20" s="1031"/>
      <c r="X20" s="1031"/>
      <c r="Y20" s="261">
        <f t="shared" si="11"/>
        <v>0</v>
      </c>
      <c r="Z20" s="414">
        <f t="shared" si="3"/>
        <v>0</v>
      </c>
      <c r="AA20" s="415"/>
      <c r="AC20" s="276"/>
      <c r="AD20" s="1315"/>
      <c r="AE20" s="1208"/>
      <c r="AF20" s="260"/>
      <c r="AG20" s="1034">
        <f t="shared" si="17"/>
        <v>0</v>
      </c>
      <c r="AH20" s="1031"/>
      <c r="AI20" s="1031"/>
      <c r="AJ20" s="261">
        <f t="shared" si="4"/>
        <v>0</v>
      </c>
      <c r="AK20" s="1031"/>
      <c r="AL20" s="1031"/>
      <c r="AM20" s="261">
        <f t="shared" si="12"/>
        <v>0</v>
      </c>
      <c r="AN20" s="414">
        <f t="shared" si="5"/>
        <v>0</v>
      </c>
      <c r="AO20" s="415"/>
      <c r="AQ20" s="276"/>
      <c r="AR20" s="1315"/>
      <c r="AS20" s="1208"/>
      <c r="AT20" s="260"/>
      <c r="AU20" s="1034">
        <f t="shared" si="18"/>
        <v>0</v>
      </c>
      <c r="AV20" s="1031"/>
      <c r="AW20" s="1031"/>
      <c r="AX20" s="261">
        <f t="shared" si="6"/>
        <v>0</v>
      </c>
      <c r="AY20" s="1031"/>
      <c r="AZ20" s="1031"/>
      <c r="BA20" s="261">
        <f t="shared" si="13"/>
        <v>0</v>
      </c>
      <c r="BB20" s="414">
        <f t="shared" si="7"/>
        <v>0</v>
      </c>
      <c r="BC20" s="415"/>
      <c r="BE20" s="276"/>
      <c r="BF20" s="1315"/>
      <c r="BG20" s="1208"/>
      <c r="BH20" s="260"/>
      <c r="BI20" s="1034">
        <f t="shared" si="19"/>
        <v>0</v>
      </c>
      <c r="BJ20" s="1031"/>
      <c r="BK20" s="1031"/>
      <c r="BL20" s="261">
        <f t="shared" si="8"/>
        <v>0</v>
      </c>
      <c r="BM20" s="1031"/>
      <c r="BN20" s="1031"/>
      <c r="BO20" s="261">
        <f t="shared" si="14"/>
        <v>0</v>
      </c>
      <c r="BP20" s="414">
        <f t="shared" si="9"/>
        <v>0</v>
      </c>
      <c r="BQ20" s="415"/>
    </row>
    <row r="21" spans="1:69" s="30" customFormat="1" ht="12.95" customHeight="1" x14ac:dyDescent="0.25">
      <c r="A21" s="276"/>
      <c r="B21" s="1315"/>
      <c r="C21" s="1208"/>
      <c r="D21" s="260"/>
      <c r="E21" s="1036">
        <f t="shared" si="15"/>
        <v>0</v>
      </c>
      <c r="F21" s="1031"/>
      <c r="G21" s="1031"/>
      <c r="H21" s="261">
        <f t="shared" si="0"/>
        <v>0</v>
      </c>
      <c r="I21" s="1031"/>
      <c r="J21" s="1031"/>
      <c r="K21" s="261">
        <f t="shared" si="10"/>
        <v>0</v>
      </c>
      <c r="L21" s="414">
        <f t="shared" si="1"/>
        <v>0</v>
      </c>
      <c r="M21" s="415"/>
      <c r="O21" s="276"/>
      <c r="P21" s="1315"/>
      <c r="Q21" s="1208"/>
      <c r="R21" s="260"/>
      <c r="S21" s="1034">
        <f t="shared" si="16"/>
        <v>0</v>
      </c>
      <c r="T21" s="1031"/>
      <c r="U21" s="1031"/>
      <c r="V21" s="261">
        <f t="shared" si="2"/>
        <v>0</v>
      </c>
      <c r="W21" s="1031"/>
      <c r="X21" s="1031"/>
      <c r="Y21" s="261">
        <f t="shared" si="11"/>
        <v>0</v>
      </c>
      <c r="Z21" s="414">
        <f t="shared" si="3"/>
        <v>0</v>
      </c>
      <c r="AA21" s="415"/>
      <c r="AC21" s="276"/>
      <c r="AD21" s="1315"/>
      <c r="AE21" s="1208"/>
      <c r="AF21" s="260"/>
      <c r="AG21" s="1034">
        <f t="shared" si="17"/>
        <v>0</v>
      </c>
      <c r="AH21" s="1031"/>
      <c r="AI21" s="1031"/>
      <c r="AJ21" s="261">
        <f t="shared" si="4"/>
        <v>0</v>
      </c>
      <c r="AK21" s="1031"/>
      <c r="AL21" s="1031"/>
      <c r="AM21" s="261">
        <f t="shared" si="12"/>
        <v>0</v>
      </c>
      <c r="AN21" s="414">
        <f t="shared" si="5"/>
        <v>0</v>
      </c>
      <c r="AO21" s="415"/>
      <c r="AQ21" s="276"/>
      <c r="AR21" s="1315"/>
      <c r="AS21" s="1208"/>
      <c r="AT21" s="260"/>
      <c r="AU21" s="1034">
        <f t="shared" si="18"/>
        <v>0</v>
      </c>
      <c r="AV21" s="1031"/>
      <c r="AW21" s="1031"/>
      <c r="AX21" s="261">
        <f t="shared" si="6"/>
        <v>0</v>
      </c>
      <c r="AY21" s="1031"/>
      <c r="AZ21" s="1031"/>
      <c r="BA21" s="261">
        <f t="shared" si="13"/>
        <v>0</v>
      </c>
      <c r="BB21" s="414">
        <f t="shared" si="7"/>
        <v>0</v>
      </c>
      <c r="BC21" s="415"/>
      <c r="BE21" s="276"/>
      <c r="BF21" s="1315"/>
      <c r="BG21" s="1208"/>
      <c r="BH21" s="260"/>
      <c r="BI21" s="1034">
        <f t="shared" si="19"/>
        <v>0</v>
      </c>
      <c r="BJ21" s="1031"/>
      <c r="BK21" s="1031"/>
      <c r="BL21" s="261">
        <f t="shared" si="8"/>
        <v>0</v>
      </c>
      <c r="BM21" s="1031"/>
      <c r="BN21" s="1031"/>
      <c r="BO21" s="261">
        <f t="shared" si="14"/>
        <v>0</v>
      </c>
      <c r="BP21" s="414">
        <f t="shared" si="9"/>
        <v>0</v>
      </c>
      <c r="BQ21" s="415"/>
    </row>
    <row r="22" spans="1:69" s="30" customFormat="1" ht="12.95" customHeight="1" x14ac:dyDescent="0.25">
      <c r="A22" s="276"/>
      <c r="B22" s="1316" t="s">
        <v>356</v>
      </c>
      <c r="C22" s="1208"/>
      <c r="D22" s="752"/>
      <c r="E22" s="753"/>
      <c r="F22" s="754"/>
      <c r="G22" s="752"/>
      <c r="H22" s="755"/>
      <c r="I22" s="754"/>
      <c r="J22" s="752"/>
      <c r="K22" s="261">
        <f>E22</f>
        <v>0</v>
      </c>
      <c r="L22" s="414">
        <f t="shared" ref="L22" si="20">H22+K22</f>
        <v>0</v>
      </c>
      <c r="M22" s="415"/>
      <c r="O22" s="276"/>
      <c r="P22" s="1316" t="s">
        <v>356</v>
      </c>
      <c r="Q22" s="1208"/>
      <c r="R22" s="752"/>
      <c r="S22" s="1035"/>
      <c r="T22" s="754"/>
      <c r="U22" s="752"/>
      <c r="V22" s="755"/>
      <c r="W22" s="754"/>
      <c r="X22" s="752"/>
      <c r="Y22" s="261">
        <f>S22</f>
        <v>0</v>
      </c>
      <c r="Z22" s="414">
        <f t="shared" si="3"/>
        <v>0</v>
      </c>
      <c r="AA22" s="415"/>
      <c r="AC22" s="276"/>
      <c r="AD22" s="1316" t="s">
        <v>356</v>
      </c>
      <c r="AE22" s="1208"/>
      <c r="AF22" s="752"/>
      <c r="AG22" s="1035"/>
      <c r="AH22" s="754"/>
      <c r="AI22" s="752"/>
      <c r="AJ22" s="755"/>
      <c r="AK22" s="754"/>
      <c r="AL22" s="752"/>
      <c r="AM22" s="261">
        <f>AG22</f>
        <v>0</v>
      </c>
      <c r="AN22" s="414">
        <f t="shared" si="5"/>
        <v>0</v>
      </c>
      <c r="AO22" s="415"/>
      <c r="AQ22" s="276"/>
      <c r="AR22" s="1316" t="s">
        <v>356</v>
      </c>
      <c r="AS22" s="1208"/>
      <c r="AT22" s="752"/>
      <c r="AU22" s="1035"/>
      <c r="AV22" s="754"/>
      <c r="AW22" s="752"/>
      <c r="AX22" s="755"/>
      <c r="AY22" s="754"/>
      <c r="AZ22" s="752"/>
      <c r="BA22" s="261">
        <f>AU22</f>
        <v>0</v>
      </c>
      <c r="BB22" s="414">
        <f t="shared" si="7"/>
        <v>0</v>
      </c>
      <c r="BC22" s="415"/>
      <c r="BE22" s="276"/>
      <c r="BF22" s="1316" t="s">
        <v>356</v>
      </c>
      <c r="BG22" s="1208"/>
      <c r="BH22" s="752"/>
      <c r="BI22" s="1035"/>
      <c r="BJ22" s="754"/>
      <c r="BK22" s="752"/>
      <c r="BL22" s="755"/>
      <c r="BM22" s="754"/>
      <c r="BN22" s="752"/>
      <c r="BO22" s="261">
        <f>BI22</f>
        <v>0</v>
      </c>
      <c r="BP22" s="414">
        <f t="shared" si="9"/>
        <v>0</v>
      </c>
      <c r="BQ22" s="415"/>
    </row>
    <row r="23" spans="1:69" s="30" customFormat="1" ht="12.95" customHeight="1" thickBot="1" x14ac:dyDescent="0.3">
      <c r="A23" s="276"/>
      <c r="B23" s="1317" t="s">
        <v>512</v>
      </c>
      <c r="C23" s="1214"/>
      <c r="D23" s="752"/>
      <c r="E23" s="753"/>
      <c r="F23" s="754"/>
      <c r="G23" s="752"/>
      <c r="H23" s="755"/>
      <c r="I23" s="754"/>
      <c r="J23" s="752"/>
      <c r="K23" s="261">
        <f>E23</f>
        <v>0</v>
      </c>
      <c r="L23" s="414">
        <f t="shared" si="1"/>
        <v>0</v>
      </c>
      <c r="M23" s="415"/>
      <c r="O23" s="276"/>
      <c r="P23" s="1317" t="s">
        <v>512</v>
      </c>
      <c r="Q23" s="1214"/>
      <c r="R23" s="752"/>
      <c r="S23" s="1035"/>
      <c r="T23" s="754"/>
      <c r="U23" s="752"/>
      <c r="V23" s="755"/>
      <c r="W23" s="754"/>
      <c r="X23" s="752"/>
      <c r="Y23" s="261">
        <f>S23</f>
        <v>0</v>
      </c>
      <c r="Z23" s="414">
        <f t="shared" si="3"/>
        <v>0</v>
      </c>
      <c r="AA23" s="415"/>
      <c r="AC23" s="276"/>
      <c r="AD23" s="1317" t="s">
        <v>512</v>
      </c>
      <c r="AE23" s="1214"/>
      <c r="AF23" s="752"/>
      <c r="AG23" s="1035"/>
      <c r="AH23" s="754"/>
      <c r="AI23" s="752"/>
      <c r="AJ23" s="755"/>
      <c r="AK23" s="754"/>
      <c r="AL23" s="752"/>
      <c r="AM23" s="261">
        <f>AG23</f>
        <v>0</v>
      </c>
      <c r="AN23" s="414">
        <f t="shared" si="5"/>
        <v>0</v>
      </c>
      <c r="AO23" s="415"/>
      <c r="AQ23" s="276"/>
      <c r="AR23" s="1317" t="s">
        <v>512</v>
      </c>
      <c r="AS23" s="1214"/>
      <c r="AT23" s="752"/>
      <c r="AU23" s="1035"/>
      <c r="AV23" s="754"/>
      <c r="AW23" s="752"/>
      <c r="AX23" s="755"/>
      <c r="AY23" s="754"/>
      <c r="AZ23" s="752"/>
      <c r="BA23" s="261">
        <f>AU23</f>
        <v>0</v>
      </c>
      <c r="BB23" s="414">
        <f t="shared" si="7"/>
        <v>0</v>
      </c>
      <c r="BC23" s="415"/>
      <c r="BE23" s="276"/>
      <c r="BF23" s="1317" t="s">
        <v>512</v>
      </c>
      <c r="BG23" s="1214"/>
      <c r="BH23" s="752"/>
      <c r="BI23" s="1035"/>
      <c r="BJ23" s="754"/>
      <c r="BK23" s="752"/>
      <c r="BL23" s="755"/>
      <c r="BM23" s="754"/>
      <c r="BN23" s="752"/>
      <c r="BO23" s="261">
        <f>BI23</f>
        <v>0</v>
      </c>
      <c r="BP23" s="414">
        <f t="shared" si="9"/>
        <v>0</v>
      </c>
      <c r="BQ23" s="415"/>
    </row>
    <row r="24" spans="1:69" s="30" customFormat="1" ht="12.95" customHeight="1" x14ac:dyDescent="0.2">
      <c r="A24" s="276"/>
      <c r="B24" s="423" t="s">
        <v>162</v>
      </c>
      <c r="C24" s="424" t="str">
        <f>Feuil1!$D$6</f>
        <v>UM</v>
      </c>
      <c r="D24" s="425"/>
      <c r="E24" s="426"/>
      <c r="F24" s="427"/>
      <c r="G24" s="427"/>
      <c r="H24" s="428"/>
      <c r="I24" s="425"/>
      <c r="J24" s="427"/>
      <c r="K24" s="1032"/>
      <c r="L24" s="1033"/>
      <c r="M24" s="415"/>
      <c r="O24" s="276"/>
      <c r="P24" s="423" t="s">
        <v>162</v>
      </c>
      <c r="Q24" s="424" t="str">
        <f>Feuil1!$D$6</f>
        <v>UM</v>
      </c>
      <c r="R24" s="425"/>
      <c r="S24" s="426"/>
      <c r="T24" s="427"/>
      <c r="U24" s="427"/>
      <c r="V24" s="428"/>
      <c r="W24" s="425"/>
      <c r="X24" s="427"/>
      <c r="Y24" s="338"/>
      <c r="Z24" s="429"/>
      <c r="AA24" s="415"/>
      <c r="AC24" s="276"/>
      <c r="AD24" s="423" t="s">
        <v>162</v>
      </c>
      <c r="AE24" s="424" t="str">
        <f>Feuil1!$D$6</f>
        <v>UM</v>
      </c>
      <c r="AF24" s="425"/>
      <c r="AG24" s="426"/>
      <c r="AH24" s="427"/>
      <c r="AI24" s="427"/>
      <c r="AJ24" s="428"/>
      <c r="AK24" s="425"/>
      <c r="AL24" s="427"/>
      <c r="AM24" s="338"/>
      <c r="AN24" s="429"/>
      <c r="AO24" s="415"/>
      <c r="AQ24" s="276"/>
      <c r="AR24" s="423" t="s">
        <v>162</v>
      </c>
      <c r="AS24" s="424" t="str">
        <f>Feuil1!$D$6</f>
        <v>UM</v>
      </c>
      <c r="AT24" s="425"/>
      <c r="AU24" s="426"/>
      <c r="AV24" s="427"/>
      <c r="AW24" s="427"/>
      <c r="AX24" s="428"/>
      <c r="AY24" s="425"/>
      <c r="AZ24" s="427"/>
      <c r="BA24" s="338"/>
      <c r="BB24" s="429"/>
      <c r="BC24" s="415"/>
      <c r="BE24" s="276"/>
      <c r="BF24" s="423" t="s">
        <v>162</v>
      </c>
      <c r="BG24" s="424" t="str">
        <f>Feuil1!$D$6</f>
        <v>UM</v>
      </c>
      <c r="BH24" s="425"/>
      <c r="BI24" s="426"/>
      <c r="BJ24" s="427"/>
      <c r="BK24" s="427"/>
      <c r="BL24" s="428"/>
      <c r="BM24" s="425"/>
      <c r="BN24" s="427"/>
      <c r="BO24" s="338"/>
      <c r="BP24" s="429"/>
      <c r="BQ24" s="415"/>
    </row>
    <row r="25" spans="1:69" s="30" customFormat="1" ht="12.95" customHeight="1" thickBot="1" x14ac:dyDescent="0.25">
      <c r="A25" s="276"/>
      <c r="B25" s="419"/>
      <c r="C25" s="420"/>
      <c r="D25" s="430"/>
      <c r="E25" s="431"/>
      <c r="F25" s="432"/>
      <c r="G25" s="432"/>
      <c r="H25" s="422">
        <f>SUM(H16:H21)</f>
        <v>0</v>
      </c>
      <c r="I25" s="430"/>
      <c r="J25" s="432"/>
      <c r="K25" s="263">
        <f>SUM(K16:K23)</f>
        <v>0</v>
      </c>
      <c r="L25" s="264">
        <f>SUM(L16:L23)</f>
        <v>0</v>
      </c>
      <c r="M25" s="415"/>
      <c r="O25" s="276"/>
      <c r="P25" s="419"/>
      <c r="Q25" s="420"/>
      <c r="R25" s="430"/>
      <c r="S25" s="431"/>
      <c r="T25" s="432"/>
      <c r="U25" s="432"/>
      <c r="V25" s="422">
        <f>SUM(V16:V21)</f>
        <v>0</v>
      </c>
      <c r="W25" s="430"/>
      <c r="X25" s="432"/>
      <c r="Y25" s="263">
        <f>SUM(Y16:Y23)</f>
        <v>0</v>
      </c>
      <c r="Z25" s="264">
        <f>SUM(Z16:Z23)</f>
        <v>0</v>
      </c>
      <c r="AA25" s="415"/>
      <c r="AC25" s="276"/>
      <c r="AD25" s="419"/>
      <c r="AE25" s="420"/>
      <c r="AF25" s="430"/>
      <c r="AG25" s="431"/>
      <c r="AH25" s="432"/>
      <c r="AI25" s="432"/>
      <c r="AJ25" s="422">
        <f>SUM(AJ16:AJ21)</f>
        <v>0</v>
      </c>
      <c r="AK25" s="430"/>
      <c r="AL25" s="432"/>
      <c r="AM25" s="263">
        <f>SUM(AM16:AM23)</f>
        <v>0</v>
      </c>
      <c r="AN25" s="264">
        <f>SUM(AN16:AN23)</f>
        <v>0</v>
      </c>
      <c r="AO25" s="415"/>
      <c r="AQ25" s="276"/>
      <c r="AR25" s="419"/>
      <c r="AS25" s="420"/>
      <c r="AT25" s="430"/>
      <c r="AU25" s="431"/>
      <c r="AV25" s="432"/>
      <c r="AW25" s="432"/>
      <c r="AX25" s="422">
        <f>SUM(AX16:AX21)</f>
        <v>0</v>
      </c>
      <c r="AY25" s="430"/>
      <c r="AZ25" s="432"/>
      <c r="BA25" s="263">
        <f>SUM(BA16:BA23)</f>
        <v>0</v>
      </c>
      <c r="BB25" s="264">
        <f>SUM(BB16:BB23)</f>
        <v>0</v>
      </c>
      <c r="BC25" s="415"/>
      <c r="BE25" s="276"/>
      <c r="BF25" s="419"/>
      <c r="BG25" s="420"/>
      <c r="BH25" s="430"/>
      <c r="BI25" s="431"/>
      <c r="BJ25" s="432"/>
      <c r="BK25" s="432"/>
      <c r="BL25" s="422">
        <f>SUM(BL16:BL21)</f>
        <v>0</v>
      </c>
      <c r="BM25" s="430"/>
      <c r="BN25" s="432"/>
      <c r="BO25" s="263">
        <f>SUM(BO16:BO23)</f>
        <v>0</v>
      </c>
      <c r="BP25" s="264">
        <f>SUM(BP16:BP23)</f>
        <v>0</v>
      </c>
      <c r="BQ25" s="415"/>
    </row>
    <row r="26" spans="1:69" ht="15" customHeight="1" x14ac:dyDescent="0.25">
      <c r="A26" s="404"/>
      <c r="E26" s="12"/>
      <c r="H26" s="1334" t="s">
        <v>256</v>
      </c>
      <c r="I26" s="148"/>
      <c r="J26" s="148"/>
      <c r="K26" s="1334" t="s">
        <v>257</v>
      </c>
      <c r="L26" s="1334" t="s">
        <v>258</v>
      </c>
      <c r="M26" s="406"/>
      <c r="O26" s="404"/>
      <c r="S26" s="12"/>
      <c r="V26" s="1334" t="s">
        <v>256</v>
      </c>
      <c r="W26" s="148"/>
      <c r="X26" s="148"/>
      <c r="Y26" s="1334" t="s">
        <v>257</v>
      </c>
      <c r="Z26" s="1334" t="s">
        <v>258</v>
      </c>
      <c r="AA26" s="406"/>
      <c r="AC26" s="404"/>
      <c r="AG26" s="12"/>
      <c r="AJ26" s="1334" t="s">
        <v>256</v>
      </c>
      <c r="AK26" s="148"/>
      <c r="AL26" s="148"/>
      <c r="AM26" s="1334" t="s">
        <v>257</v>
      </c>
      <c r="AN26" s="1334" t="s">
        <v>258</v>
      </c>
      <c r="AO26" s="406"/>
      <c r="AQ26" s="404"/>
      <c r="AU26" s="12"/>
      <c r="AX26" s="1334" t="s">
        <v>256</v>
      </c>
      <c r="AY26" s="148"/>
      <c r="AZ26" s="148"/>
      <c r="BA26" s="1334" t="s">
        <v>257</v>
      </c>
      <c r="BB26" s="1334" t="s">
        <v>258</v>
      </c>
      <c r="BC26" s="406"/>
      <c r="BE26" s="404"/>
      <c r="BI26" s="12"/>
      <c r="BL26" s="1334" t="s">
        <v>256</v>
      </c>
      <c r="BM26" s="148"/>
      <c r="BN26" s="148"/>
      <c r="BO26" s="1334" t="s">
        <v>257</v>
      </c>
      <c r="BP26" s="1334" t="s">
        <v>258</v>
      </c>
      <c r="BQ26" s="406"/>
    </row>
    <row r="27" spans="1:69" ht="15" customHeight="1" thickBot="1" x14ac:dyDescent="0.3">
      <c r="A27" s="404"/>
      <c r="E27" s="12"/>
      <c r="H27" s="1335"/>
      <c r="I27" s="148"/>
      <c r="J27" s="148"/>
      <c r="K27" s="1335"/>
      <c r="L27" s="1335"/>
      <c r="M27" s="406"/>
      <c r="O27" s="404"/>
      <c r="S27" s="12"/>
      <c r="V27" s="1335"/>
      <c r="W27" s="148"/>
      <c r="X27" s="148"/>
      <c r="Y27" s="1335"/>
      <c r="Z27" s="1335"/>
      <c r="AA27" s="406"/>
      <c r="AC27" s="404"/>
      <c r="AG27" s="12"/>
      <c r="AJ27" s="1335"/>
      <c r="AK27" s="148"/>
      <c r="AL27" s="148"/>
      <c r="AM27" s="1335"/>
      <c r="AN27" s="1335"/>
      <c r="AO27" s="406"/>
      <c r="AQ27" s="404"/>
      <c r="AU27" s="12"/>
      <c r="AX27" s="1335"/>
      <c r="AY27" s="148"/>
      <c r="AZ27" s="148"/>
      <c r="BA27" s="1335"/>
      <c r="BB27" s="1335"/>
      <c r="BC27" s="406"/>
      <c r="BE27" s="404"/>
      <c r="BI27" s="12"/>
      <c r="BL27" s="1335"/>
      <c r="BM27" s="148"/>
      <c r="BN27" s="148"/>
      <c r="BO27" s="1335"/>
      <c r="BP27" s="1335"/>
      <c r="BQ27" s="406"/>
    </row>
    <row r="28" spans="1:69" ht="3" customHeight="1" thickBot="1" x14ac:dyDescent="0.3">
      <c r="A28" s="404"/>
      <c r="E28" s="3"/>
      <c r="H28" s="3"/>
      <c r="K28" s="3"/>
      <c r="L28" s="3"/>
      <c r="M28" s="406"/>
      <c r="O28" s="404"/>
      <c r="S28" s="3"/>
      <c r="V28" s="3"/>
      <c r="Y28" s="3"/>
      <c r="Z28" s="3"/>
      <c r="AA28" s="406"/>
      <c r="AC28" s="404"/>
      <c r="AG28" s="3"/>
      <c r="AJ28" s="3"/>
      <c r="AM28" s="3"/>
      <c r="AN28" s="3"/>
      <c r="AO28" s="406"/>
      <c r="AQ28" s="404"/>
      <c r="AU28" s="3"/>
      <c r="AX28" s="3"/>
      <c r="BA28" s="3"/>
      <c r="BB28" s="3"/>
      <c r="BC28" s="406"/>
      <c r="BE28" s="404"/>
      <c r="BI28" s="3"/>
      <c r="BL28" s="3"/>
      <c r="BO28" s="3"/>
      <c r="BP28" s="3"/>
      <c r="BQ28" s="406"/>
    </row>
    <row r="29" spans="1:69" x14ac:dyDescent="0.25">
      <c r="A29" s="404"/>
      <c r="B29" s="201" t="s">
        <v>259</v>
      </c>
      <c r="C29" s="202"/>
      <c r="D29" s="202"/>
      <c r="E29" s="5"/>
      <c r="F29" s="202"/>
      <c r="G29" s="202"/>
      <c r="H29" s="5"/>
      <c r="I29" s="202"/>
      <c r="J29" s="202"/>
      <c r="K29" s="5"/>
      <c r="L29" s="6"/>
      <c r="M29" s="406"/>
      <c r="O29" s="404"/>
      <c r="P29" s="201" t="s">
        <v>259</v>
      </c>
      <c r="Q29" s="202"/>
      <c r="R29" s="202"/>
      <c r="S29" s="5"/>
      <c r="T29" s="202"/>
      <c r="U29" s="202"/>
      <c r="V29" s="5"/>
      <c r="W29" s="202"/>
      <c r="X29" s="202"/>
      <c r="Y29" s="5"/>
      <c r="Z29" s="6"/>
      <c r="AA29" s="406"/>
      <c r="AC29" s="404"/>
      <c r="AD29" s="201" t="s">
        <v>259</v>
      </c>
      <c r="AE29" s="202"/>
      <c r="AF29" s="202"/>
      <c r="AG29" s="5"/>
      <c r="AH29" s="202"/>
      <c r="AI29" s="202"/>
      <c r="AJ29" s="5"/>
      <c r="AK29" s="202"/>
      <c r="AL29" s="202"/>
      <c r="AM29" s="5"/>
      <c r="AN29" s="6"/>
      <c r="AO29" s="406"/>
      <c r="AQ29" s="404"/>
      <c r="AR29" s="201" t="s">
        <v>259</v>
      </c>
      <c r="AS29" s="202"/>
      <c r="AT29" s="202"/>
      <c r="AU29" s="5"/>
      <c r="AV29" s="202"/>
      <c r="AW29" s="202"/>
      <c r="AX29" s="5"/>
      <c r="AY29" s="202"/>
      <c r="AZ29" s="202"/>
      <c r="BA29" s="5"/>
      <c r="BB29" s="6"/>
      <c r="BC29" s="406"/>
      <c r="BE29" s="404"/>
      <c r="BF29" s="201" t="s">
        <v>259</v>
      </c>
      <c r="BG29" s="202"/>
      <c r="BH29" s="202"/>
      <c r="BI29" s="5"/>
      <c r="BJ29" s="202"/>
      <c r="BK29" s="202"/>
      <c r="BL29" s="5"/>
      <c r="BM29" s="202"/>
      <c r="BN29" s="202"/>
      <c r="BO29" s="5"/>
      <c r="BP29" s="6"/>
      <c r="BQ29" s="406"/>
    </row>
    <row r="30" spans="1:69" x14ac:dyDescent="0.25">
      <c r="A30" s="404"/>
      <c r="B30" s="1318"/>
      <c r="C30" s="1319"/>
      <c r="D30" s="1319"/>
      <c r="E30" s="1319"/>
      <c r="F30" s="1319"/>
      <c r="G30" s="1319"/>
      <c r="H30" s="1319"/>
      <c r="I30" s="1319"/>
      <c r="J30" s="1319"/>
      <c r="K30" s="1319"/>
      <c r="L30" s="1320"/>
      <c r="M30" s="406"/>
      <c r="O30" s="404"/>
      <c r="P30" s="1318"/>
      <c r="Q30" s="1319"/>
      <c r="R30" s="1319"/>
      <c r="S30" s="1319"/>
      <c r="T30" s="1319"/>
      <c r="U30" s="1319"/>
      <c r="V30" s="1319"/>
      <c r="W30" s="1319"/>
      <c r="X30" s="1319"/>
      <c r="Y30" s="1319"/>
      <c r="Z30" s="1320"/>
      <c r="AA30" s="406"/>
      <c r="AC30" s="404"/>
      <c r="AD30" s="1318"/>
      <c r="AE30" s="1319"/>
      <c r="AF30" s="1319"/>
      <c r="AG30" s="1319"/>
      <c r="AH30" s="1319"/>
      <c r="AI30" s="1319"/>
      <c r="AJ30" s="1319"/>
      <c r="AK30" s="1319"/>
      <c r="AL30" s="1319"/>
      <c r="AM30" s="1319"/>
      <c r="AN30" s="1320"/>
      <c r="AO30" s="406"/>
      <c r="AQ30" s="404"/>
      <c r="AR30" s="1318"/>
      <c r="AS30" s="1319"/>
      <c r="AT30" s="1319"/>
      <c r="AU30" s="1319"/>
      <c r="AV30" s="1319"/>
      <c r="AW30" s="1319"/>
      <c r="AX30" s="1319"/>
      <c r="AY30" s="1319"/>
      <c r="AZ30" s="1319"/>
      <c r="BA30" s="1319"/>
      <c r="BB30" s="1320"/>
      <c r="BC30" s="406"/>
      <c r="BE30" s="404"/>
      <c r="BF30" s="1318"/>
      <c r="BG30" s="1319"/>
      <c r="BH30" s="1319"/>
      <c r="BI30" s="1319"/>
      <c r="BJ30" s="1319"/>
      <c r="BK30" s="1319"/>
      <c r="BL30" s="1319"/>
      <c r="BM30" s="1319"/>
      <c r="BN30" s="1319"/>
      <c r="BO30" s="1319"/>
      <c r="BP30" s="1320"/>
      <c r="BQ30" s="406"/>
    </row>
    <row r="31" spans="1:69" x14ac:dyDescent="0.25">
      <c r="A31" s="404"/>
      <c r="B31" s="1321"/>
      <c r="C31" s="1319"/>
      <c r="D31" s="1319"/>
      <c r="E31" s="1319"/>
      <c r="F31" s="1319"/>
      <c r="G31" s="1319"/>
      <c r="H31" s="1319"/>
      <c r="I31" s="1319"/>
      <c r="J31" s="1319"/>
      <c r="K31" s="1319"/>
      <c r="L31" s="1320"/>
      <c r="M31" s="406"/>
      <c r="O31" s="404"/>
      <c r="P31" s="1321"/>
      <c r="Q31" s="1319"/>
      <c r="R31" s="1319"/>
      <c r="S31" s="1319"/>
      <c r="T31" s="1319"/>
      <c r="U31" s="1319"/>
      <c r="V31" s="1319"/>
      <c r="W31" s="1319"/>
      <c r="X31" s="1319"/>
      <c r="Y31" s="1319"/>
      <c r="Z31" s="1320"/>
      <c r="AA31" s="406"/>
      <c r="AC31" s="404"/>
      <c r="AD31" s="1321"/>
      <c r="AE31" s="1319"/>
      <c r="AF31" s="1319"/>
      <c r="AG31" s="1319"/>
      <c r="AH31" s="1319"/>
      <c r="AI31" s="1319"/>
      <c r="AJ31" s="1319"/>
      <c r="AK31" s="1319"/>
      <c r="AL31" s="1319"/>
      <c r="AM31" s="1319"/>
      <c r="AN31" s="1320"/>
      <c r="AO31" s="406"/>
      <c r="AQ31" s="404"/>
      <c r="AR31" s="1321"/>
      <c r="AS31" s="1319"/>
      <c r="AT31" s="1319"/>
      <c r="AU31" s="1319"/>
      <c r="AV31" s="1319"/>
      <c r="AW31" s="1319"/>
      <c r="AX31" s="1319"/>
      <c r="AY31" s="1319"/>
      <c r="AZ31" s="1319"/>
      <c r="BA31" s="1319"/>
      <c r="BB31" s="1320"/>
      <c r="BC31" s="406"/>
      <c r="BE31" s="404"/>
      <c r="BF31" s="1321"/>
      <c r="BG31" s="1319"/>
      <c r="BH31" s="1319"/>
      <c r="BI31" s="1319"/>
      <c r="BJ31" s="1319"/>
      <c r="BK31" s="1319"/>
      <c r="BL31" s="1319"/>
      <c r="BM31" s="1319"/>
      <c r="BN31" s="1319"/>
      <c r="BO31" s="1319"/>
      <c r="BP31" s="1320"/>
      <c r="BQ31" s="406"/>
    </row>
    <row r="32" spans="1:69" x14ac:dyDescent="0.25">
      <c r="A32" s="404"/>
      <c r="B32" s="1321"/>
      <c r="C32" s="1319"/>
      <c r="D32" s="1319"/>
      <c r="E32" s="1319"/>
      <c r="F32" s="1319"/>
      <c r="G32" s="1319"/>
      <c r="H32" s="1319"/>
      <c r="I32" s="1319"/>
      <c r="J32" s="1319"/>
      <c r="K32" s="1319"/>
      <c r="L32" s="1320"/>
      <c r="M32" s="406"/>
      <c r="O32" s="404"/>
      <c r="P32" s="1321"/>
      <c r="Q32" s="1319"/>
      <c r="R32" s="1319"/>
      <c r="S32" s="1319"/>
      <c r="T32" s="1319"/>
      <c r="U32" s="1319"/>
      <c r="V32" s="1319"/>
      <c r="W32" s="1319"/>
      <c r="X32" s="1319"/>
      <c r="Y32" s="1319"/>
      <c r="Z32" s="1320"/>
      <c r="AA32" s="406"/>
      <c r="AC32" s="404"/>
      <c r="AD32" s="1321"/>
      <c r="AE32" s="1319"/>
      <c r="AF32" s="1319"/>
      <c r="AG32" s="1319"/>
      <c r="AH32" s="1319"/>
      <c r="AI32" s="1319"/>
      <c r="AJ32" s="1319"/>
      <c r="AK32" s="1319"/>
      <c r="AL32" s="1319"/>
      <c r="AM32" s="1319"/>
      <c r="AN32" s="1320"/>
      <c r="AO32" s="406"/>
      <c r="AQ32" s="404"/>
      <c r="AR32" s="1321"/>
      <c r="AS32" s="1319"/>
      <c r="AT32" s="1319"/>
      <c r="AU32" s="1319"/>
      <c r="AV32" s="1319"/>
      <c r="AW32" s="1319"/>
      <c r="AX32" s="1319"/>
      <c r="AY32" s="1319"/>
      <c r="AZ32" s="1319"/>
      <c r="BA32" s="1319"/>
      <c r="BB32" s="1320"/>
      <c r="BC32" s="406"/>
      <c r="BE32" s="404"/>
      <c r="BF32" s="1321"/>
      <c r="BG32" s="1319"/>
      <c r="BH32" s="1319"/>
      <c r="BI32" s="1319"/>
      <c r="BJ32" s="1319"/>
      <c r="BK32" s="1319"/>
      <c r="BL32" s="1319"/>
      <c r="BM32" s="1319"/>
      <c r="BN32" s="1319"/>
      <c r="BO32" s="1319"/>
      <c r="BP32" s="1320"/>
      <c r="BQ32" s="406"/>
    </row>
    <row r="33" spans="1:69" x14ac:dyDescent="0.25">
      <c r="A33" s="404"/>
      <c r="B33" s="1321"/>
      <c r="C33" s="1319"/>
      <c r="D33" s="1319"/>
      <c r="E33" s="1319"/>
      <c r="F33" s="1319"/>
      <c r="G33" s="1319"/>
      <c r="H33" s="1319"/>
      <c r="I33" s="1319"/>
      <c r="J33" s="1319"/>
      <c r="K33" s="1319"/>
      <c r="L33" s="1320"/>
      <c r="M33" s="406"/>
      <c r="O33" s="404"/>
      <c r="P33" s="1321"/>
      <c r="Q33" s="1319"/>
      <c r="R33" s="1319"/>
      <c r="S33" s="1319"/>
      <c r="T33" s="1319"/>
      <c r="U33" s="1319"/>
      <c r="V33" s="1319"/>
      <c r="W33" s="1319"/>
      <c r="X33" s="1319"/>
      <c r="Y33" s="1319"/>
      <c r="Z33" s="1320"/>
      <c r="AA33" s="406"/>
      <c r="AC33" s="404"/>
      <c r="AD33" s="1321"/>
      <c r="AE33" s="1319"/>
      <c r="AF33" s="1319"/>
      <c r="AG33" s="1319"/>
      <c r="AH33" s="1319"/>
      <c r="AI33" s="1319"/>
      <c r="AJ33" s="1319"/>
      <c r="AK33" s="1319"/>
      <c r="AL33" s="1319"/>
      <c r="AM33" s="1319"/>
      <c r="AN33" s="1320"/>
      <c r="AO33" s="406"/>
      <c r="AQ33" s="404"/>
      <c r="AR33" s="1321"/>
      <c r="AS33" s="1319"/>
      <c r="AT33" s="1319"/>
      <c r="AU33" s="1319"/>
      <c r="AV33" s="1319"/>
      <c r="AW33" s="1319"/>
      <c r="AX33" s="1319"/>
      <c r="AY33" s="1319"/>
      <c r="AZ33" s="1319"/>
      <c r="BA33" s="1319"/>
      <c r="BB33" s="1320"/>
      <c r="BC33" s="406"/>
      <c r="BE33" s="404"/>
      <c r="BF33" s="1321"/>
      <c r="BG33" s="1319"/>
      <c r="BH33" s="1319"/>
      <c r="BI33" s="1319"/>
      <c r="BJ33" s="1319"/>
      <c r="BK33" s="1319"/>
      <c r="BL33" s="1319"/>
      <c r="BM33" s="1319"/>
      <c r="BN33" s="1319"/>
      <c r="BO33" s="1319"/>
      <c r="BP33" s="1320"/>
      <c r="BQ33" s="406"/>
    </row>
    <row r="34" spans="1:69" ht="15.75" thickBot="1" x14ac:dyDescent="0.3">
      <c r="A34" s="205"/>
      <c r="B34" s="1322"/>
      <c r="C34" s="1323"/>
      <c r="D34" s="1323"/>
      <c r="E34" s="1323"/>
      <c r="F34" s="1323"/>
      <c r="G34" s="1323"/>
      <c r="H34" s="1323"/>
      <c r="I34" s="1323"/>
      <c r="J34" s="1323"/>
      <c r="K34" s="1323"/>
      <c r="L34" s="1324"/>
      <c r="M34" s="208"/>
      <c r="O34" s="205"/>
      <c r="P34" s="1322"/>
      <c r="Q34" s="1323"/>
      <c r="R34" s="1323"/>
      <c r="S34" s="1323"/>
      <c r="T34" s="1323"/>
      <c r="U34" s="1323"/>
      <c r="V34" s="1323"/>
      <c r="W34" s="1323"/>
      <c r="X34" s="1323"/>
      <c r="Y34" s="1323"/>
      <c r="Z34" s="1324"/>
      <c r="AA34" s="208"/>
      <c r="AC34" s="205"/>
      <c r="AD34" s="1322"/>
      <c r="AE34" s="1323"/>
      <c r="AF34" s="1323"/>
      <c r="AG34" s="1323"/>
      <c r="AH34" s="1323"/>
      <c r="AI34" s="1323"/>
      <c r="AJ34" s="1323"/>
      <c r="AK34" s="1323"/>
      <c r="AL34" s="1323"/>
      <c r="AM34" s="1323"/>
      <c r="AN34" s="1324"/>
      <c r="AO34" s="208"/>
      <c r="AQ34" s="205"/>
      <c r="AR34" s="1322"/>
      <c r="AS34" s="1323"/>
      <c r="AT34" s="1323"/>
      <c r="AU34" s="1323"/>
      <c r="AV34" s="1323"/>
      <c r="AW34" s="1323"/>
      <c r="AX34" s="1323"/>
      <c r="AY34" s="1323"/>
      <c r="AZ34" s="1323"/>
      <c r="BA34" s="1323"/>
      <c r="BB34" s="1324"/>
      <c r="BC34" s="208"/>
      <c r="BE34" s="205"/>
      <c r="BF34" s="1322"/>
      <c r="BG34" s="1323"/>
      <c r="BH34" s="1323"/>
      <c r="BI34" s="1323"/>
      <c r="BJ34" s="1323"/>
      <c r="BK34" s="1323"/>
      <c r="BL34" s="1323"/>
      <c r="BM34" s="1323"/>
      <c r="BN34" s="1323"/>
      <c r="BO34" s="1323"/>
      <c r="BP34" s="1324"/>
      <c r="BQ34" s="208"/>
    </row>
    <row r="35" spans="1:69" x14ac:dyDescent="0.25">
      <c r="A35" s="404"/>
      <c r="E35" s="9"/>
      <c r="H35" s="9"/>
      <c r="K35" s="3"/>
      <c r="L35" s="3"/>
      <c r="M35" s="406"/>
      <c r="O35" s="404"/>
      <c r="S35" s="9"/>
      <c r="V35" s="9"/>
      <c r="Y35" s="3"/>
      <c r="Z35" s="3"/>
      <c r="AA35" s="406"/>
      <c r="AC35" s="404"/>
      <c r="AG35" s="9"/>
      <c r="AJ35" s="9"/>
      <c r="AM35" s="3"/>
      <c r="AN35" s="3"/>
      <c r="AO35" s="406"/>
      <c r="AQ35" s="404"/>
      <c r="AU35" s="9"/>
      <c r="AX35" s="9"/>
      <c r="BA35" s="3"/>
      <c r="BB35" s="3"/>
      <c r="BC35" s="406"/>
      <c r="BE35" s="404"/>
      <c r="BI35" s="9"/>
      <c r="BL35" s="9"/>
      <c r="BO35" s="3"/>
      <c r="BP35" s="3"/>
      <c r="BQ35" s="406"/>
    </row>
    <row r="36" spans="1:69" x14ac:dyDescent="0.25">
      <c r="A36" s="404"/>
      <c r="B36" s="405" t="s">
        <v>69</v>
      </c>
      <c r="C36" s="1338"/>
      <c r="D36" s="1210"/>
      <c r="E36" s="1339"/>
      <c r="H36" s="9"/>
      <c r="K36" s="3"/>
      <c r="L36" s="3"/>
      <c r="M36" s="406"/>
      <c r="O36" s="404"/>
      <c r="P36" s="405" t="s">
        <v>70</v>
      </c>
      <c r="Q36" s="1338"/>
      <c r="R36" s="1210"/>
      <c r="S36" s="1339"/>
      <c r="V36" s="9"/>
      <c r="Y36" s="3"/>
      <c r="Z36" s="3"/>
      <c r="AA36" s="406"/>
      <c r="AC36" s="404"/>
      <c r="AD36" s="405" t="s">
        <v>72</v>
      </c>
      <c r="AE36" s="1338"/>
      <c r="AF36" s="1210"/>
      <c r="AG36" s="1339"/>
      <c r="AJ36" s="9"/>
      <c r="AM36" s="3"/>
      <c r="AN36" s="3"/>
      <c r="AO36" s="406"/>
      <c r="AQ36" s="404"/>
      <c r="AR36" s="405" t="s">
        <v>74</v>
      </c>
      <c r="AS36" s="1338"/>
      <c r="AT36" s="1210"/>
      <c r="AU36" s="1339"/>
      <c r="AX36" s="9"/>
      <c r="BA36" s="3"/>
      <c r="BB36" s="3"/>
      <c r="BC36" s="406"/>
      <c r="BE36" s="404"/>
      <c r="BF36" s="405" t="s">
        <v>75</v>
      </c>
      <c r="BG36" s="1338"/>
      <c r="BH36" s="1210"/>
      <c r="BI36" s="1339"/>
      <c r="BL36" s="9"/>
      <c r="BO36" s="3"/>
      <c r="BP36" s="3"/>
      <c r="BQ36" s="406"/>
    </row>
    <row r="37" spans="1:69" ht="5.25" customHeight="1" x14ac:dyDescent="0.25">
      <c r="A37" s="404"/>
      <c r="E37" s="3"/>
      <c r="H37" s="3"/>
      <c r="K37" s="3"/>
      <c r="L37" s="3"/>
      <c r="M37" s="406"/>
      <c r="O37" s="404"/>
      <c r="S37" s="3"/>
      <c r="V37" s="3"/>
      <c r="Y37" s="3"/>
      <c r="Z37" s="3"/>
      <c r="AA37" s="406"/>
      <c r="AC37" s="404"/>
      <c r="AG37" s="3"/>
      <c r="AJ37" s="3"/>
      <c r="AM37" s="3"/>
      <c r="AN37" s="3"/>
      <c r="AO37" s="406"/>
      <c r="AQ37" s="404"/>
      <c r="AU37" s="3"/>
      <c r="AX37" s="3"/>
      <c r="BA37" s="3"/>
      <c r="BB37" s="3"/>
      <c r="BC37" s="406"/>
      <c r="BE37" s="404"/>
      <c r="BI37" s="3"/>
      <c r="BL37" s="3"/>
      <c r="BO37" s="3"/>
      <c r="BP37" s="3"/>
      <c r="BQ37" s="406"/>
    </row>
    <row r="38" spans="1:69" s="435" customFormat="1" x14ac:dyDescent="0.25">
      <c r="A38" s="433"/>
      <c r="B38" t="s">
        <v>77</v>
      </c>
      <c r="C38" s="1336"/>
      <c r="D38" s="1337"/>
      <c r="E38" s="3" t="str">
        <f>Feuil3!$D$53</f>
        <v>ha</v>
      </c>
      <c r="F38"/>
      <c r="G38"/>
      <c r="H38" s="11" t="s">
        <v>78</v>
      </c>
      <c r="I38" s="1336"/>
      <c r="J38" s="1337"/>
      <c r="K38" s="3"/>
      <c r="L38" s="3"/>
      <c r="M38" s="434"/>
      <c r="O38" s="433"/>
      <c r="P38" t="s">
        <v>77</v>
      </c>
      <c r="Q38" s="1336"/>
      <c r="R38" s="1337"/>
      <c r="S38" s="3" t="str">
        <f>Feuil3!$D$53</f>
        <v>ha</v>
      </c>
      <c r="T38"/>
      <c r="U38"/>
      <c r="V38" s="11" t="s">
        <v>78</v>
      </c>
      <c r="W38" s="1336"/>
      <c r="X38" s="1337"/>
      <c r="Y38" s="3"/>
      <c r="Z38" s="3"/>
      <c r="AA38" s="434"/>
      <c r="AC38" s="433"/>
      <c r="AD38" t="s">
        <v>77</v>
      </c>
      <c r="AE38" s="1336"/>
      <c r="AF38" s="1337"/>
      <c r="AG38" s="3" t="str">
        <f>Feuil3!$D$53</f>
        <v>ha</v>
      </c>
      <c r="AH38"/>
      <c r="AI38"/>
      <c r="AJ38" s="11" t="s">
        <v>78</v>
      </c>
      <c r="AK38" s="1336"/>
      <c r="AL38" s="1337"/>
      <c r="AM38" s="3"/>
      <c r="AN38" s="3"/>
      <c r="AO38" s="434"/>
      <c r="AQ38" s="433"/>
      <c r="AR38" t="s">
        <v>77</v>
      </c>
      <c r="AS38" s="1336"/>
      <c r="AT38" s="1337"/>
      <c r="AU38" s="3" t="str">
        <f>Feuil3!$D$53</f>
        <v>ha</v>
      </c>
      <c r="AV38"/>
      <c r="AW38"/>
      <c r="AX38" s="11" t="s">
        <v>78</v>
      </c>
      <c r="AY38" s="1336"/>
      <c r="AZ38" s="1337"/>
      <c r="BA38" s="3"/>
      <c r="BB38" s="3"/>
      <c r="BC38" s="434"/>
      <c r="BE38" s="433"/>
      <c r="BF38" t="s">
        <v>77</v>
      </c>
      <c r="BG38" s="1336"/>
      <c r="BH38" s="1337"/>
      <c r="BI38" s="3" t="str">
        <f>Feuil3!$D$53</f>
        <v>ha</v>
      </c>
      <c r="BJ38"/>
      <c r="BK38"/>
      <c r="BL38" s="11" t="s">
        <v>78</v>
      </c>
      <c r="BM38" s="1336"/>
      <c r="BN38" s="1337"/>
      <c r="BO38" s="3"/>
      <c r="BP38" s="3"/>
      <c r="BQ38" s="434"/>
    </row>
    <row r="39" spans="1:69" ht="5.25" customHeight="1" thickBot="1" x14ac:dyDescent="0.3">
      <c r="A39" s="404"/>
      <c r="E39" s="3"/>
      <c r="H39" s="3"/>
      <c r="K39" s="3"/>
      <c r="L39" s="3"/>
      <c r="M39" s="406"/>
      <c r="O39" s="404"/>
      <c r="S39" s="3"/>
      <c r="V39" s="3"/>
      <c r="Y39" s="3"/>
      <c r="Z39" s="3"/>
      <c r="AA39" s="406"/>
      <c r="AC39" s="404"/>
      <c r="AG39" s="3"/>
      <c r="AJ39" s="3"/>
      <c r="AM39" s="3"/>
      <c r="AN39" s="3"/>
      <c r="AO39" s="406"/>
      <c r="AQ39" s="404"/>
      <c r="AU39" s="3"/>
      <c r="AX39" s="3"/>
      <c r="BA39" s="3"/>
      <c r="BB39" s="3"/>
      <c r="BC39" s="406"/>
      <c r="BE39" s="404"/>
      <c r="BI39" s="3"/>
      <c r="BL39" s="3"/>
      <c r="BO39" s="3"/>
      <c r="BP39" s="3"/>
      <c r="BQ39" s="406"/>
    </row>
    <row r="40" spans="1:69" s="30" customFormat="1" ht="12.95" customHeight="1" x14ac:dyDescent="0.2">
      <c r="A40" s="276"/>
      <c r="B40" s="1325">
        <v>1</v>
      </c>
      <c r="C40" s="1326"/>
      <c r="D40" s="408">
        <v>2</v>
      </c>
      <c r="E40" s="409">
        <v>3</v>
      </c>
      <c r="F40" s="1327">
        <v>4</v>
      </c>
      <c r="G40" s="1328"/>
      <c r="H40" s="1326"/>
      <c r="I40" s="1327">
        <v>5</v>
      </c>
      <c r="J40" s="1328"/>
      <c r="K40" s="1326"/>
      <c r="L40" s="410">
        <v>6</v>
      </c>
      <c r="M40" s="415"/>
      <c r="O40" s="276"/>
      <c r="P40" s="1325">
        <v>1</v>
      </c>
      <c r="Q40" s="1326"/>
      <c r="R40" s="408">
        <v>2</v>
      </c>
      <c r="S40" s="409">
        <v>3</v>
      </c>
      <c r="T40" s="1327">
        <v>4</v>
      </c>
      <c r="U40" s="1328"/>
      <c r="V40" s="1326"/>
      <c r="W40" s="1327">
        <v>5</v>
      </c>
      <c r="X40" s="1328"/>
      <c r="Y40" s="1326"/>
      <c r="Z40" s="410">
        <v>6</v>
      </c>
      <c r="AA40" s="415"/>
      <c r="AC40" s="276"/>
      <c r="AD40" s="1325">
        <v>1</v>
      </c>
      <c r="AE40" s="1326"/>
      <c r="AF40" s="408">
        <v>2</v>
      </c>
      <c r="AG40" s="409">
        <v>3</v>
      </c>
      <c r="AH40" s="1327">
        <v>4</v>
      </c>
      <c r="AI40" s="1328"/>
      <c r="AJ40" s="1326"/>
      <c r="AK40" s="1327">
        <v>5</v>
      </c>
      <c r="AL40" s="1328"/>
      <c r="AM40" s="1326"/>
      <c r="AN40" s="410">
        <v>6</v>
      </c>
      <c r="AO40" s="415"/>
      <c r="AQ40" s="276"/>
      <c r="AR40" s="1325">
        <v>1</v>
      </c>
      <c r="AS40" s="1326"/>
      <c r="AT40" s="408">
        <v>2</v>
      </c>
      <c r="AU40" s="409">
        <v>3</v>
      </c>
      <c r="AV40" s="1327">
        <v>4</v>
      </c>
      <c r="AW40" s="1328"/>
      <c r="AX40" s="1326"/>
      <c r="AY40" s="1327">
        <v>5</v>
      </c>
      <c r="AZ40" s="1328"/>
      <c r="BA40" s="1326"/>
      <c r="BB40" s="410">
        <v>6</v>
      </c>
      <c r="BC40" s="415"/>
      <c r="BE40" s="276"/>
      <c r="BF40" s="1325">
        <v>1</v>
      </c>
      <c r="BG40" s="1326"/>
      <c r="BH40" s="408">
        <v>2</v>
      </c>
      <c r="BI40" s="409">
        <v>3</v>
      </c>
      <c r="BJ40" s="1327">
        <v>4</v>
      </c>
      <c r="BK40" s="1328"/>
      <c r="BL40" s="1326"/>
      <c r="BM40" s="1327">
        <v>5</v>
      </c>
      <c r="BN40" s="1328"/>
      <c r="BO40" s="1326"/>
      <c r="BP40" s="410">
        <v>6</v>
      </c>
      <c r="BQ40" s="415"/>
    </row>
    <row r="41" spans="1:69" s="30" customFormat="1" ht="12.95" customHeight="1" x14ac:dyDescent="0.2">
      <c r="A41" s="276"/>
      <c r="B41" s="276" t="s">
        <v>79</v>
      </c>
      <c r="D41" s="412" t="s">
        <v>29</v>
      </c>
      <c r="E41" s="413" t="s">
        <v>80</v>
      </c>
      <c r="F41" s="412" t="s">
        <v>81</v>
      </c>
      <c r="H41" s="277"/>
      <c r="I41" s="412" t="s">
        <v>84</v>
      </c>
      <c r="K41" s="277"/>
      <c r="L41" s="414" t="s">
        <v>58</v>
      </c>
      <c r="M41" s="415"/>
      <c r="O41" s="276"/>
      <c r="P41" s="276" t="s">
        <v>79</v>
      </c>
      <c r="R41" s="412" t="s">
        <v>29</v>
      </c>
      <c r="S41" s="413" t="s">
        <v>80</v>
      </c>
      <c r="T41" s="412" t="s">
        <v>81</v>
      </c>
      <c r="V41" s="277"/>
      <c r="W41" s="412" t="s">
        <v>84</v>
      </c>
      <c r="Y41" s="277"/>
      <c r="Z41" s="414" t="s">
        <v>58</v>
      </c>
      <c r="AA41" s="415"/>
      <c r="AC41" s="276"/>
      <c r="AD41" s="276" t="s">
        <v>79</v>
      </c>
      <c r="AF41" s="412" t="s">
        <v>29</v>
      </c>
      <c r="AG41" s="413" t="s">
        <v>80</v>
      </c>
      <c r="AH41" s="412" t="s">
        <v>81</v>
      </c>
      <c r="AJ41" s="277"/>
      <c r="AK41" s="412" t="s">
        <v>84</v>
      </c>
      <c r="AM41" s="277"/>
      <c r="AN41" s="414" t="s">
        <v>58</v>
      </c>
      <c r="AO41" s="415"/>
      <c r="AQ41" s="276"/>
      <c r="AR41" s="276" t="s">
        <v>79</v>
      </c>
      <c r="AT41" s="412" t="s">
        <v>29</v>
      </c>
      <c r="AU41" s="413" t="s">
        <v>80</v>
      </c>
      <c r="AV41" s="412" t="s">
        <v>81</v>
      </c>
      <c r="AX41" s="277"/>
      <c r="AY41" s="412" t="s">
        <v>84</v>
      </c>
      <c r="BA41" s="277"/>
      <c r="BB41" s="414" t="s">
        <v>58</v>
      </c>
      <c r="BC41" s="415"/>
      <c r="BE41" s="276"/>
      <c r="BF41" s="276" t="s">
        <v>79</v>
      </c>
      <c r="BH41" s="412" t="s">
        <v>29</v>
      </c>
      <c r="BI41" s="413" t="s">
        <v>80</v>
      </c>
      <c r="BJ41" s="412" t="s">
        <v>81</v>
      </c>
      <c r="BL41" s="277"/>
      <c r="BM41" s="412" t="s">
        <v>84</v>
      </c>
      <c r="BO41" s="277"/>
      <c r="BP41" s="414" t="s">
        <v>58</v>
      </c>
      <c r="BQ41" s="415"/>
    </row>
    <row r="42" spans="1:69" s="30" customFormat="1" ht="12.95" customHeight="1" x14ac:dyDescent="0.2">
      <c r="A42" s="276"/>
      <c r="B42" s="276"/>
      <c r="D42" s="412"/>
      <c r="E42" s="413" t="s">
        <v>83</v>
      </c>
      <c r="F42" s="412" t="s">
        <v>82</v>
      </c>
      <c r="H42" s="277"/>
      <c r="I42" s="412" t="s">
        <v>85</v>
      </c>
      <c r="K42" s="277"/>
      <c r="L42" s="414" t="s">
        <v>86</v>
      </c>
      <c r="M42" s="415"/>
      <c r="O42" s="276"/>
      <c r="P42" s="276"/>
      <c r="R42" s="412"/>
      <c r="S42" s="413" t="s">
        <v>83</v>
      </c>
      <c r="T42" s="412" t="s">
        <v>82</v>
      </c>
      <c r="V42" s="277"/>
      <c r="W42" s="412" t="s">
        <v>85</v>
      </c>
      <c r="Y42" s="277"/>
      <c r="Z42" s="414" t="s">
        <v>86</v>
      </c>
      <c r="AA42" s="415"/>
      <c r="AC42" s="276"/>
      <c r="AD42" s="276"/>
      <c r="AF42" s="412"/>
      <c r="AG42" s="413" t="s">
        <v>83</v>
      </c>
      <c r="AH42" s="412" t="s">
        <v>82</v>
      </c>
      <c r="AJ42" s="277"/>
      <c r="AK42" s="412" t="s">
        <v>85</v>
      </c>
      <c r="AM42" s="277"/>
      <c r="AN42" s="414" t="s">
        <v>86</v>
      </c>
      <c r="AO42" s="415"/>
      <c r="AQ42" s="276"/>
      <c r="AR42" s="276"/>
      <c r="AT42" s="412"/>
      <c r="AU42" s="413" t="s">
        <v>83</v>
      </c>
      <c r="AV42" s="412" t="s">
        <v>82</v>
      </c>
      <c r="AX42" s="277"/>
      <c r="AY42" s="412" t="s">
        <v>85</v>
      </c>
      <c r="BA42" s="277"/>
      <c r="BB42" s="414" t="s">
        <v>86</v>
      </c>
      <c r="BC42" s="415"/>
      <c r="BE42" s="276"/>
      <c r="BF42" s="276"/>
      <c r="BH42" s="412"/>
      <c r="BI42" s="413" t="s">
        <v>83</v>
      </c>
      <c r="BJ42" s="412" t="s">
        <v>82</v>
      </c>
      <c r="BL42" s="277"/>
      <c r="BM42" s="412" t="s">
        <v>85</v>
      </c>
      <c r="BO42" s="277"/>
      <c r="BP42" s="414" t="s">
        <v>86</v>
      </c>
      <c r="BQ42" s="415"/>
    </row>
    <row r="43" spans="1:69" s="30" customFormat="1" ht="12.95" customHeight="1" x14ac:dyDescent="0.2">
      <c r="A43" s="276"/>
      <c r="B43" s="276"/>
      <c r="D43" s="412"/>
      <c r="E43" s="413"/>
      <c r="F43" s="416" t="s">
        <v>495</v>
      </c>
      <c r="G43" s="417"/>
      <c r="H43" s="418"/>
      <c r="I43" s="416"/>
      <c r="J43" s="417"/>
      <c r="K43" s="418"/>
      <c r="L43" s="414" t="s">
        <v>53</v>
      </c>
      <c r="M43" s="415"/>
      <c r="O43" s="276"/>
      <c r="P43" s="276"/>
      <c r="R43" s="412"/>
      <c r="S43" s="413"/>
      <c r="T43" s="416" t="s">
        <v>495</v>
      </c>
      <c r="U43" s="417"/>
      <c r="V43" s="418"/>
      <c r="W43" s="416"/>
      <c r="X43" s="417"/>
      <c r="Y43" s="418"/>
      <c r="Z43" s="414" t="s">
        <v>53</v>
      </c>
      <c r="AA43" s="415"/>
      <c r="AC43" s="276"/>
      <c r="AD43" s="276"/>
      <c r="AF43" s="412"/>
      <c r="AG43" s="413"/>
      <c r="AH43" s="416" t="s">
        <v>495</v>
      </c>
      <c r="AI43" s="417"/>
      <c r="AJ43" s="418"/>
      <c r="AK43" s="416"/>
      <c r="AL43" s="417"/>
      <c r="AM43" s="418"/>
      <c r="AN43" s="414" t="s">
        <v>53</v>
      </c>
      <c r="AO43" s="415"/>
      <c r="AQ43" s="276"/>
      <c r="AR43" s="276"/>
      <c r="AT43" s="412"/>
      <c r="AU43" s="413"/>
      <c r="AV43" s="416" t="s">
        <v>495</v>
      </c>
      <c r="AW43" s="417"/>
      <c r="AX43" s="418"/>
      <c r="AY43" s="416"/>
      <c r="AZ43" s="417"/>
      <c r="BA43" s="418"/>
      <c r="BB43" s="414" t="s">
        <v>53</v>
      </c>
      <c r="BC43" s="415"/>
      <c r="BE43" s="276"/>
      <c r="BF43" s="276"/>
      <c r="BH43" s="412"/>
      <c r="BI43" s="413"/>
      <c r="BJ43" s="416" t="s">
        <v>495</v>
      </c>
      <c r="BK43" s="417"/>
      <c r="BL43" s="418"/>
      <c r="BM43" s="416"/>
      <c r="BN43" s="417"/>
      <c r="BO43" s="418"/>
      <c r="BP43" s="414" t="s">
        <v>53</v>
      </c>
      <c r="BQ43" s="415"/>
    </row>
    <row r="44" spans="1:69" s="30" customFormat="1" ht="12.95" customHeight="1" x14ac:dyDescent="0.2">
      <c r="A44" s="276"/>
      <c r="B44" s="276"/>
      <c r="D44" s="412"/>
      <c r="E44" s="413"/>
      <c r="F44" s="1330" t="s">
        <v>250</v>
      </c>
      <c r="G44" s="1330" t="s">
        <v>254</v>
      </c>
      <c r="H44" s="1333" t="s">
        <v>251</v>
      </c>
      <c r="I44" s="1330" t="s">
        <v>252</v>
      </c>
      <c r="J44" s="1330" t="s">
        <v>253</v>
      </c>
      <c r="K44" s="1333" t="s">
        <v>255</v>
      </c>
      <c r="L44" s="414"/>
      <c r="M44" s="415"/>
      <c r="O44" s="276"/>
      <c r="P44" s="276"/>
      <c r="R44" s="412"/>
      <c r="S44" s="413"/>
      <c r="T44" s="1330" t="s">
        <v>250</v>
      </c>
      <c r="U44" s="1330" t="s">
        <v>254</v>
      </c>
      <c r="V44" s="1333" t="s">
        <v>251</v>
      </c>
      <c r="W44" s="1330" t="s">
        <v>252</v>
      </c>
      <c r="X44" s="1330" t="s">
        <v>253</v>
      </c>
      <c r="Y44" s="1333" t="s">
        <v>255</v>
      </c>
      <c r="Z44" s="414"/>
      <c r="AA44" s="415"/>
      <c r="AC44" s="276"/>
      <c r="AD44" s="276"/>
      <c r="AF44" s="412"/>
      <c r="AG44" s="413"/>
      <c r="AH44" s="1330" t="s">
        <v>250</v>
      </c>
      <c r="AI44" s="1330" t="s">
        <v>254</v>
      </c>
      <c r="AJ44" s="1333" t="s">
        <v>251</v>
      </c>
      <c r="AK44" s="1330" t="s">
        <v>252</v>
      </c>
      <c r="AL44" s="1330" t="s">
        <v>253</v>
      </c>
      <c r="AM44" s="1333" t="s">
        <v>255</v>
      </c>
      <c r="AN44" s="414"/>
      <c r="AO44" s="415"/>
      <c r="AQ44" s="276"/>
      <c r="AR44" s="276"/>
      <c r="AT44" s="412"/>
      <c r="AU44" s="413"/>
      <c r="AV44" s="1330" t="s">
        <v>250</v>
      </c>
      <c r="AW44" s="1330" t="s">
        <v>254</v>
      </c>
      <c r="AX44" s="1333" t="s">
        <v>251</v>
      </c>
      <c r="AY44" s="1330" t="s">
        <v>252</v>
      </c>
      <c r="AZ44" s="1330" t="s">
        <v>253</v>
      </c>
      <c r="BA44" s="1333" t="s">
        <v>255</v>
      </c>
      <c r="BB44" s="414"/>
      <c r="BC44" s="415"/>
      <c r="BE44" s="276"/>
      <c r="BF44" s="276"/>
      <c r="BH44" s="412"/>
      <c r="BI44" s="413"/>
      <c r="BJ44" s="1330" t="s">
        <v>250</v>
      </c>
      <c r="BK44" s="1330" t="s">
        <v>254</v>
      </c>
      <c r="BL44" s="1333" t="s">
        <v>251</v>
      </c>
      <c r="BM44" s="1330" t="s">
        <v>252</v>
      </c>
      <c r="BN44" s="1330" t="s">
        <v>253</v>
      </c>
      <c r="BO44" s="1333" t="s">
        <v>255</v>
      </c>
      <c r="BP44" s="414"/>
      <c r="BQ44" s="415"/>
    </row>
    <row r="45" spans="1:69" s="30" customFormat="1" ht="12.95" customHeight="1" x14ac:dyDescent="0.2">
      <c r="A45" s="276"/>
      <c r="B45" s="276"/>
      <c r="D45" s="412"/>
      <c r="E45" s="413"/>
      <c r="F45" s="1331"/>
      <c r="G45" s="1331"/>
      <c r="H45" s="1331"/>
      <c r="I45" s="1331"/>
      <c r="J45" s="1331"/>
      <c r="K45" s="1331"/>
      <c r="L45" s="414"/>
      <c r="M45" s="415"/>
      <c r="O45" s="276"/>
      <c r="P45" s="276"/>
      <c r="R45" s="412"/>
      <c r="S45" s="413"/>
      <c r="T45" s="1331"/>
      <c r="U45" s="1331"/>
      <c r="V45" s="1331"/>
      <c r="W45" s="1331"/>
      <c r="X45" s="1331"/>
      <c r="Y45" s="1331"/>
      <c r="Z45" s="414"/>
      <c r="AA45" s="415"/>
      <c r="AC45" s="276"/>
      <c r="AD45" s="276"/>
      <c r="AF45" s="412"/>
      <c r="AG45" s="413"/>
      <c r="AH45" s="1331"/>
      <c r="AI45" s="1331"/>
      <c r="AJ45" s="1331"/>
      <c r="AK45" s="1331"/>
      <c r="AL45" s="1331"/>
      <c r="AM45" s="1331"/>
      <c r="AN45" s="414"/>
      <c r="AO45" s="415"/>
      <c r="AQ45" s="276"/>
      <c r="AR45" s="276"/>
      <c r="AT45" s="412"/>
      <c r="AU45" s="413"/>
      <c r="AV45" s="1331"/>
      <c r="AW45" s="1331"/>
      <c r="AX45" s="1331"/>
      <c r="AY45" s="1331"/>
      <c r="AZ45" s="1331"/>
      <c r="BA45" s="1331"/>
      <c r="BB45" s="414"/>
      <c r="BC45" s="415"/>
      <c r="BE45" s="276"/>
      <c r="BF45" s="276"/>
      <c r="BH45" s="412"/>
      <c r="BI45" s="413"/>
      <c r="BJ45" s="1331"/>
      <c r="BK45" s="1331"/>
      <c r="BL45" s="1331"/>
      <c r="BM45" s="1331"/>
      <c r="BN45" s="1331"/>
      <c r="BO45" s="1331"/>
      <c r="BP45" s="414"/>
      <c r="BQ45" s="415"/>
    </row>
    <row r="46" spans="1:69" s="30" customFormat="1" ht="16.5" customHeight="1" thickBot="1" x14ac:dyDescent="0.25">
      <c r="A46" s="276"/>
      <c r="B46" s="419"/>
      <c r="C46" s="420"/>
      <c r="D46" s="421"/>
      <c r="E46" s="422"/>
      <c r="F46" s="1332"/>
      <c r="G46" s="1332"/>
      <c r="H46" s="1332"/>
      <c r="I46" s="1332"/>
      <c r="J46" s="1332"/>
      <c r="K46" s="1332"/>
      <c r="L46" s="264"/>
      <c r="M46" s="415"/>
      <c r="O46" s="276"/>
      <c r="P46" s="419"/>
      <c r="Q46" s="420"/>
      <c r="R46" s="421"/>
      <c r="S46" s="422"/>
      <c r="T46" s="1332"/>
      <c r="U46" s="1332"/>
      <c r="V46" s="1332"/>
      <c r="W46" s="1332"/>
      <c r="X46" s="1332"/>
      <c r="Y46" s="1332"/>
      <c r="Z46" s="264"/>
      <c r="AA46" s="415"/>
      <c r="AC46" s="276"/>
      <c r="AD46" s="419"/>
      <c r="AE46" s="420"/>
      <c r="AF46" s="421"/>
      <c r="AG46" s="422"/>
      <c r="AH46" s="1332"/>
      <c r="AI46" s="1332"/>
      <c r="AJ46" s="1332"/>
      <c r="AK46" s="1332"/>
      <c r="AL46" s="1332"/>
      <c r="AM46" s="1332"/>
      <c r="AN46" s="264"/>
      <c r="AO46" s="415"/>
      <c r="AQ46" s="276"/>
      <c r="AR46" s="419"/>
      <c r="AS46" s="420"/>
      <c r="AT46" s="421"/>
      <c r="AU46" s="422"/>
      <c r="AV46" s="1332"/>
      <c r="AW46" s="1332"/>
      <c r="AX46" s="1332"/>
      <c r="AY46" s="1332"/>
      <c r="AZ46" s="1332"/>
      <c r="BA46" s="1332"/>
      <c r="BB46" s="264"/>
      <c r="BC46" s="415"/>
      <c r="BE46" s="276"/>
      <c r="BF46" s="419"/>
      <c r="BG46" s="420"/>
      <c r="BH46" s="421"/>
      <c r="BI46" s="422"/>
      <c r="BJ46" s="1332"/>
      <c r="BK46" s="1332"/>
      <c r="BL46" s="1332"/>
      <c r="BM46" s="1332"/>
      <c r="BN46" s="1332"/>
      <c r="BO46" s="1332"/>
      <c r="BP46" s="264"/>
      <c r="BQ46" s="415"/>
    </row>
    <row r="47" spans="1:69" s="30" customFormat="1" ht="12.95" customHeight="1" x14ac:dyDescent="0.25">
      <c r="A47" s="276"/>
      <c r="B47" s="1329"/>
      <c r="C47" s="1212"/>
      <c r="D47" s="260"/>
      <c r="E47" s="1034">
        <f>F47+I47</f>
        <v>0</v>
      </c>
      <c r="F47" s="1031"/>
      <c r="G47" s="1031"/>
      <c r="H47" s="261">
        <f t="shared" ref="H47:H52" si="21">F47*G47</f>
        <v>0</v>
      </c>
      <c r="I47" s="1031"/>
      <c r="J47" s="1031"/>
      <c r="K47" s="261">
        <f>(I47*J47)</f>
        <v>0</v>
      </c>
      <c r="L47" s="414">
        <f t="shared" ref="L47:L54" si="22">H47+K47</f>
        <v>0</v>
      </c>
      <c r="M47" s="415"/>
      <c r="O47" s="276"/>
      <c r="P47" s="1329"/>
      <c r="Q47" s="1212"/>
      <c r="R47" s="260"/>
      <c r="S47" s="1034">
        <f>T47+W47</f>
        <v>0</v>
      </c>
      <c r="T47" s="1031"/>
      <c r="U47" s="1031"/>
      <c r="V47" s="261">
        <f t="shared" ref="V47:V52" si="23">T47*U47</f>
        <v>0</v>
      </c>
      <c r="W47" s="1031"/>
      <c r="X47" s="1031"/>
      <c r="Y47" s="261">
        <f>(W47*X47)</f>
        <v>0</v>
      </c>
      <c r="Z47" s="414">
        <f t="shared" ref="Z47:Z54" si="24">V47+Y47</f>
        <v>0</v>
      </c>
      <c r="AA47" s="415"/>
      <c r="AC47" s="276"/>
      <c r="AD47" s="1329"/>
      <c r="AE47" s="1212"/>
      <c r="AF47" s="260"/>
      <c r="AG47" s="1034">
        <f>AH47+AK47</f>
        <v>0</v>
      </c>
      <c r="AH47" s="1031"/>
      <c r="AI47" s="1031"/>
      <c r="AJ47" s="261">
        <f t="shared" ref="AJ47:AJ52" si="25">AH47*AI47</f>
        <v>0</v>
      </c>
      <c r="AK47" s="1031"/>
      <c r="AL47" s="1031"/>
      <c r="AM47" s="261">
        <f>(AK47*AL47)</f>
        <v>0</v>
      </c>
      <c r="AN47" s="414">
        <f t="shared" ref="AN47:AN54" si="26">AJ47+AM47</f>
        <v>0</v>
      </c>
      <c r="AO47" s="415"/>
      <c r="AQ47" s="276"/>
      <c r="AR47" s="1329"/>
      <c r="AS47" s="1212"/>
      <c r="AT47" s="260"/>
      <c r="AU47" s="1034">
        <f>AV47+AY47</f>
        <v>0</v>
      </c>
      <c r="AV47" s="1031"/>
      <c r="AW47" s="1031"/>
      <c r="AX47" s="261">
        <f t="shared" ref="AX47:AX52" si="27">AV47*AW47</f>
        <v>0</v>
      </c>
      <c r="AY47" s="1031"/>
      <c r="AZ47" s="1031"/>
      <c r="BA47" s="261">
        <f>(AY47*AZ47)</f>
        <v>0</v>
      </c>
      <c r="BB47" s="414">
        <f t="shared" ref="BB47:BB54" si="28">AX47+BA47</f>
        <v>0</v>
      </c>
      <c r="BC47" s="415"/>
      <c r="BE47" s="276"/>
      <c r="BF47" s="1329"/>
      <c r="BG47" s="1212"/>
      <c r="BH47" s="260"/>
      <c r="BI47" s="1034">
        <f>BJ47+BM47</f>
        <v>0</v>
      </c>
      <c r="BJ47" s="1031"/>
      <c r="BK47" s="1031"/>
      <c r="BL47" s="261">
        <f t="shared" ref="BL47:BL52" si="29">BJ47*BK47</f>
        <v>0</v>
      </c>
      <c r="BM47" s="1031"/>
      <c r="BN47" s="1031"/>
      <c r="BO47" s="261">
        <f>(BM47*BN47)</f>
        <v>0</v>
      </c>
      <c r="BP47" s="414">
        <f t="shared" ref="BP47:BP54" si="30">BL47+BO47</f>
        <v>0</v>
      </c>
      <c r="BQ47" s="415"/>
    </row>
    <row r="48" spans="1:69" s="30" customFormat="1" ht="12.95" customHeight="1" x14ac:dyDescent="0.25">
      <c r="A48" s="276"/>
      <c r="B48" s="1315"/>
      <c r="C48" s="1208"/>
      <c r="D48" s="260"/>
      <c r="E48" s="1034">
        <f>F48+I48</f>
        <v>0</v>
      </c>
      <c r="F48" s="1031"/>
      <c r="G48" s="1031"/>
      <c r="H48" s="261">
        <f t="shared" si="21"/>
        <v>0</v>
      </c>
      <c r="I48" s="1031"/>
      <c r="J48" s="1031"/>
      <c r="K48" s="261">
        <f t="shared" ref="K48:K52" si="31">I48*J48</f>
        <v>0</v>
      </c>
      <c r="L48" s="414">
        <f t="shared" si="22"/>
        <v>0</v>
      </c>
      <c r="M48" s="415"/>
      <c r="O48" s="276"/>
      <c r="P48" s="1315"/>
      <c r="Q48" s="1208"/>
      <c r="R48" s="260"/>
      <c r="S48" s="1034">
        <f>T48+W48</f>
        <v>0</v>
      </c>
      <c r="T48" s="1031"/>
      <c r="U48" s="1031"/>
      <c r="V48" s="261">
        <f t="shared" si="23"/>
        <v>0</v>
      </c>
      <c r="W48" s="1031"/>
      <c r="X48" s="1031"/>
      <c r="Y48" s="261">
        <f t="shared" ref="Y48:Y52" si="32">W48*X48</f>
        <v>0</v>
      </c>
      <c r="Z48" s="414">
        <f t="shared" si="24"/>
        <v>0</v>
      </c>
      <c r="AA48" s="415"/>
      <c r="AC48" s="276"/>
      <c r="AD48" s="1315"/>
      <c r="AE48" s="1208"/>
      <c r="AF48" s="260"/>
      <c r="AG48" s="1034">
        <f>AH48+AK48</f>
        <v>0</v>
      </c>
      <c r="AH48" s="1031"/>
      <c r="AI48" s="1031"/>
      <c r="AJ48" s="261">
        <f t="shared" si="25"/>
        <v>0</v>
      </c>
      <c r="AK48" s="1031"/>
      <c r="AL48" s="1031"/>
      <c r="AM48" s="261">
        <f t="shared" ref="AM48:AM52" si="33">AK48*AL48</f>
        <v>0</v>
      </c>
      <c r="AN48" s="414">
        <f t="shared" si="26"/>
        <v>0</v>
      </c>
      <c r="AO48" s="415"/>
      <c r="AQ48" s="276"/>
      <c r="AR48" s="1315"/>
      <c r="AS48" s="1208"/>
      <c r="AT48" s="260"/>
      <c r="AU48" s="1034">
        <f>AV48+AY48</f>
        <v>0</v>
      </c>
      <c r="AV48" s="1031"/>
      <c r="AW48" s="1031"/>
      <c r="AX48" s="261">
        <f t="shared" si="27"/>
        <v>0</v>
      </c>
      <c r="AY48" s="1031"/>
      <c r="AZ48" s="1031"/>
      <c r="BA48" s="261">
        <f t="shared" ref="BA48:BA52" si="34">AY48*AZ48</f>
        <v>0</v>
      </c>
      <c r="BB48" s="414">
        <f t="shared" si="28"/>
        <v>0</v>
      </c>
      <c r="BC48" s="415"/>
      <c r="BE48" s="276"/>
      <c r="BF48" s="1315"/>
      <c r="BG48" s="1208"/>
      <c r="BH48" s="260"/>
      <c r="BI48" s="1034">
        <f>BJ48+BM48</f>
        <v>0</v>
      </c>
      <c r="BJ48" s="1031"/>
      <c r="BK48" s="1031"/>
      <c r="BL48" s="261">
        <f t="shared" si="29"/>
        <v>0</v>
      </c>
      <c r="BM48" s="1031"/>
      <c r="BN48" s="1031"/>
      <c r="BO48" s="261">
        <f t="shared" ref="BO48:BO52" si="35">BM48*BN48</f>
        <v>0</v>
      </c>
      <c r="BP48" s="414">
        <f t="shared" si="30"/>
        <v>0</v>
      </c>
      <c r="BQ48" s="415"/>
    </row>
    <row r="49" spans="1:69" s="30" customFormat="1" ht="12.95" customHeight="1" x14ac:dyDescent="0.25">
      <c r="A49" s="276"/>
      <c r="B49" s="1315"/>
      <c r="C49" s="1208"/>
      <c r="D49" s="260"/>
      <c r="E49" s="1034">
        <f t="shared" ref="E49:E52" si="36">F49+I49</f>
        <v>0</v>
      </c>
      <c r="F49" s="1031"/>
      <c r="G49" s="1031"/>
      <c r="H49" s="261">
        <f t="shared" si="21"/>
        <v>0</v>
      </c>
      <c r="I49" s="1031"/>
      <c r="J49" s="1031"/>
      <c r="K49" s="261">
        <f t="shared" si="31"/>
        <v>0</v>
      </c>
      <c r="L49" s="414">
        <f t="shared" si="22"/>
        <v>0</v>
      </c>
      <c r="M49" s="415"/>
      <c r="O49" s="276"/>
      <c r="P49" s="1315"/>
      <c r="Q49" s="1208"/>
      <c r="R49" s="260"/>
      <c r="S49" s="1034">
        <f t="shared" ref="S49:S52" si="37">T49+W49</f>
        <v>0</v>
      </c>
      <c r="T49" s="1031"/>
      <c r="U49" s="1031"/>
      <c r="V49" s="261">
        <f t="shared" si="23"/>
        <v>0</v>
      </c>
      <c r="W49" s="1031"/>
      <c r="X49" s="1031"/>
      <c r="Y49" s="261">
        <f t="shared" si="32"/>
        <v>0</v>
      </c>
      <c r="Z49" s="414">
        <f t="shared" si="24"/>
        <v>0</v>
      </c>
      <c r="AA49" s="415"/>
      <c r="AC49" s="276"/>
      <c r="AD49" s="1315"/>
      <c r="AE49" s="1208"/>
      <c r="AF49" s="260"/>
      <c r="AG49" s="1034">
        <f t="shared" ref="AG49:AG52" si="38">AH49+AK49</f>
        <v>0</v>
      </c>
      <c r="AH49" s="1031"/>
      <c r="AI49" s="1031"/>
      <c r="AJ49" s="261">
        <f t="shared" si="25"/>
        <v>0</v>
      </c>
      <c r="AK49" s="1031"/>
      <c r="AL49" s="1031"/>
      <c r="AM49" s="261">
        <f t="shared" si="33"/>
        <v>0</v>
      </c>
      <c r="AN49" s="414">
        <f t="shared" si="26"/>
        <v>0</v>
      </c>
      <c r="AO49" s="415"/>
      <c r="AQ49" s="276"/>
      <c r="AR49" s="1315"/>
      <c r="AS49" s="1208"/>
      <c r="AT49" s="260"/>
      <c r="AU49" s="1034">
        <f t="shared" ref="AU49:AU52" si="39">AV49+AY49</f>
        <v>0</v>
      </c>
      <c r="AV49" s="1031"/>
      <c r="AW49" s="1031"/>
      <c r="AX49" s="261">
        <f t="shared" si="27"/>
        <v>0</v>
      </c>
      <c r="AY49" s="1031"/>
      <c r="AZ49" s="1031"/>
      <c r="BA49" s="261">
        <f t="shared" si="34"/>
        <v>0</v>
      </c>
      <c r="BB49" s="414">
        <f t="shared" si="28"/>
        <v>0</v>
      </c>
      <c r="BC49" s="415"/>
      <c r="BE49" s="276"/>
      <c r="BF49" s="1315"/>
      <c r="BG49" s="1208"/>
      <c r="BH49" s="260"/>
      <c r="BI49" s="1034">
        <f t="shared" ref="BI49:BI52" si="40">BJ49+BM49</f>
        <v>0</v>
      </c>
      <c r="BJ49" s="1031"/>
      <c r="BK49" s="1031"/>
      <c r="BL49" s="261">
        <f t="shared" si="29"/>
        <v>0</v>
      </c>
      <c r="BM49" s="1031"/>
      <c r="BN49" s="1031"/>
      <c r="BO49" s="261">
        <f t="shared" si="35"/>
        <v>0</v>
      </c>
      <c r="BP49" s="414">
        <f t="shared" si="30"/>
        <v>0</v>
      </c>
      <c r="BQ49" s="415"/>
    </row>
    <row r="50" spans="1:69" s="30" customFormat="1" ht="12.95" customHeight="1" x14ac:dyDescent="0.25">
      <c r="A50" s="276"/>
      <c r="B50" s="1315"/>
      <c r="C50" s="1208"/>
      <c r="D50" s="260"/>
      <c r="E50" s="1034">
        <f t="shared" si="36"/>
        <v>0</v>
      </c>
      <c r="F50" s="1031"/>
      <c r="G50" s="1031"/>
      <c r="H50" s="261">
        <f t="shared" si="21"/>
        <v>0</v>
      </c>
      <c r="I50" s="1031"/>
      <c r="J50" s="1031"/>
      <c r="K50" s="261">
        <f t="shared" si="31"/>
        <v>0</v>
      </c>
      <c r="L50" s="414">
        <f t="shared" si="22"/>
        <v>0</v>
      </c>
      <c r="M50" s="415"/>
      <c r="O50" s="276"/>
      <c r="P50" s="1315"/>
      <c r="Q50" s="1208"/>
      <c r="R50" s="260"/>
      <c r="S50" s="1034">
        <f t="shared" si="37"/>
        <v>0</v>
      </c>
      <c r="T50" s="1031"/>
      <c r="U50" s="1031"/>
      <c r="V50" s="261">
        <f t="shared" si="23"/>
        <v>0</v>
      </c>
      <c r="W50" s="1031"/>
      <c r="X50" s="1031"/>
      <c r="Y50" s="261">
        <f t="shared" si="32"/>
        <v>0</v>
      </c>
      <c r="Z50" s="414">
        <f t="shared" si="24"/>
        <v>0</v>
      </c>
      <c r="AA50" s="415"/>
      <c r="AC50" s="276"/>
      <c r="AD50" s="1315"/>
      <c r="AE50" s="1208"/>
      <c r="AF50" s="260"/>
      <c r="AG50" s="1034">
        <f t="shared" si="38"/>
        <v>0</v>
      </c>
      <c r="AH50" s="1031"/>
      <c r="AI50" s="1031"/>
      <c r="AJ50" s="261">
        <f t="shared" si="25"/>
        <v>0</v>
      </c>
      <c r="AK50" s="1031"/>
      <c r="AL50" s="1031"/>
      <c r="AM50" s="261">
        <f t="shared" si="33"/>
        <v>0</v>
      </c>
      <c r="AN50" s="414">
        <f t="shared" si="26"/>
        <v>0</v>
      </c>
      <c r="AO50" s="415"/>
      <c r="AQ50" s="276"/>
      <c r="AR50" s="1315"/>
      <c r="AS50" s="1208"/>
      <c r="AT50" s="260"/>
      <c r="AU50" s="1034">
        <f t="shared" si="39"/>
        <v>0</v>
      </c>
      <c r="AV50" s="1031"/>
      <c r="AW50" s="1031"/>
      <c r="AX50" s="261">
        <f t="shared" si="27"/>
        <v>0</v>
      </c>
      <c r="AY50" s="1031"/>
      <c r="AZ50" s="1031"/>
      <c r="BA50" s="261">
        <f t="shared" si="34"/>
        <v>0</v>
      </c>
      <c r="BB50" s="414">
        <f t="shared" si="28"/>
        <v>0</v>
      </c>
      <c r="BC50" s="415"/>
      <c r="BE50" s="276"/>
      <c r="BF50" s="1315"/>
      <c r="BG50" s="1208"/>
      <c r="BH50" s="260"/>
      <c r="BI50" s="1034">
        <f t="shared" si="40"/>
        <v>0</v>
      </c>
      <c r="BJ50" s="1031"/>
      <c r="BK50" s="1031"/>
      <c r="BL50" s="261">
        <f t="shared" si="29"/>
        <v>0</v>
      </c>
      <c r="BM50" s="1031"/>
      <c r="BN50" s="1031"/>
      <c r="BO50" s="261">
        <f t="shared" si="35"/>
        <v>0</v>
      </c>
      <c r="BP50" s="414">
        <f t="shared" si="30"/>
        <v>0</v>
      </c>
      <c r="BQ50" s="415"/>
    </row>
    <row r="51" spans="1:69" s="30" customFormat="1" ht="12.95" customHeight="1" x14ac:dyDescent="0.25">
      <c r="A51" s="276"/>
      <c r="B51" s="1315"/>
      <c r="C51" s="1208"/>
      <c r="D51" s="260"/>
      <c r="E51" s="1034">
        <f t="shared" si="36"/>
        <v>0</v>
      </c>
      <c r="F51" s="1031"/>
      <c r="G51" s="1031"/>
      <c r="H51" s="261">
        <f t="shared" si="21"/>
        <v>0</v>
      </c>
      <c r="I51" s="1031"/>
      <c r="J51" s="1031"/>
      <c r="K51" s="261">
        <f t="shared" si="31"/>
        <v>0</v>
      </c>
      <c r="L51" s="414">
        <f t="shared" si="22"/>
        <v>0</v>
      </c>
      <c r="M51" s="415"/>
      <c r="O51" s="276"/>
      <c r="P51" s="1315"/>
      <c r="Q51" s="1208"/>
      <c r="R51" s="260"/>
      <c r="S51" s="1034">
        <f t="shared" si="37"/>
        <v>0</v>
      </c>
      <c r="T51" s="1031"/>
      <c r="U51" s="1031"/>
      <c r="V51" s="261">
        <f t="shared" si="23"/>
        <v>0</v>
      </c>
      <c r="W51" s="1031"/>
      <c r="X51" s="1031"/>
      <c r="Y51" s="261">
        <f t="shared" si="32"/>
        <v>0</v>
      </c>
      <c r="Z51" s="414">
        <f t="shared" si="24"/>
        <v>0</v>
      </c>
      <c r="AA51" s="415"/>
      <c r="AC51" s="276"/>
      <c r="AD51" s="1315"/>
      <c r="AE51" s="1208"/>
      <c r="AF51" s="260"/>
      <c r="AG51" s="1034">
        <f t="shared" si="38"/>
        <v>0</v>
      </c>
      <c r="AH51" s="1031"/>
      <c r="AI51" s="1031"/>
      <c r="AJ51" s="261">
        <f t="shared" si="25"/>
        <v>0</v>
      </c>
      <c r="AK51" s="1031"/>
      <c r="AL51" s="1031"/>
      <c r="AM51" s="261">
        <f t="shared" si="33"/>
        <v>0</v>
      </c>
      <c r="AN51" s="414">
        <f t="shared" si="26"/>
        <v>0</v>
      </c>
      <c r="AO51" s="415"/>
      <c r="AQ51" s="276"/>
      <c r="AR51" s="1315"/>
      <c r="AS51" s="1208"/>
      <c r="AT51" s="260"/>
      <c r="AU51" s="1034">
        <f t="shared" si="39"/>
        <v>0</v>
      </c>
      <c r="AV51" s="1031"/>
      <c r="AW51" s="1031"/>
      <c r="AX51" s="261">
        <f t="shared" si="27"/>
        <v>0</v>
      </c>
      <c r="AY51" s="1031"/>
      <c r="AZ51" s="1031"/>
      <c r="BA51" s="261">
        <f t="shared" si="34"/>
        <v>0</v>
      </c>
      <c r="BB51" s="414">
        <f t="shared" si="28"/>
        <v>0</v>
      </c>
      <c r="BC51" s="415"/>
      <c r="BE51" s="276"/>
      <c r="BF51" s="1315"/>
      <c r="BG51" s="1208"/>
      <c r="BH51" s="260"/>
      <c r="BI51" s="1034">
        <f t="shared" si="40"/>
        <v>0</v>
      </c>
      <c r="BJ51" s="1031"/>
      <c r="BK51" s="1031"/>
      <c r="BL51" s="261">
        <f t="shared" si="29"/>
        <v>0</v>
      </c>
      <c r="BM51" s="1031"/>
      <c r="BN51" s="1031"/>
      <c r="BO51" s="261">
        <f t="shared" si="35"/>
        <v>0</v>
      </c>
      <c r="BP51" s="414">
        <f t="shared" si="30"/>
        <v>0</v>
      </c>
      <c r="BQ51" s="415"/>
    </row>
    <row r="52" spans="1:69" s="30" customFormat="1" ht="12.95" customHeight="1" x14ac:dyDescent="0.25">
      <c r="A52" s="276"/>
      <c r="B52" s="1315"/>
      <c r="C52" s="1208"/>
      <c r="D52" s="260"/>
      <c r="E52" s="1034">
        <f t="shared" si="36"/>
        <v>0</v>
      </c>
      <c r="F52" s="1031"/>
      <c r="G52" s="1031"/>
      <c r="H52" s="261">
        <f t="shared" si="21"/>
        <v>0</v>
      </c>
      <c r="I52" s="1031"/>
      <c r="J52" s="1031"/>
      <c r="K52" s="261">
        <f t="shared" si="31"/>
        <v>0</v>
      </c>
      <c r="L52" s="414">
        <f t="shared" si="22"/>
        <v>0</v>
      </c>
      <c r="M52" s="415"/>
      <c r="O52" s="276"/>
      <c r="P52" s="1315"/>
      <c r="Q52" s="1208"/>
      <c r="R52" s="260"/>
      <c r="S52" s="1034">
        <f t="shared" si="37"/>
        <v>0</v>
      </c>
      <c r="T52" s="1031"/>
      <c r="U52" s="1031"/>
      <c r="V52" s="261">
        <f t="shared" si="23"/>
        <v>0</v>
      </c>
      <c r="W52" s="1031"/>
      <c r="X52" s="1031"/>
      <c r="Y52" s="261">
        <f t="shared" si="32"/>
        <v>0</v>
      </c>
      <c r="Z52" s="414">
        <f t="shared" si="24"/>
        <v>0</v>
      </c>
      <c r="AA52" s="415"/>
      <c r="AC52" s="276"/>
      <c r="AD52" s="1315"/>
      <c r="AE52" s="1208"/>
      <c r="AF52" s="260"/>
      <c r="AG52" s="1034">
        <f t="shared" si="38"/>
        <v>0</v>
      </c>
      <c r="AH52" s="1031"/>
      <c r="AI52" s="1031"/>
      <c r="AJ52" s="261">
        <f t="shared" si="25"/>
        <v>0</v>
      </c>
      <c r="AK52" s="1031"/>
      <c r="AL52" s="1031"/>
      <c r="AM52" s="261">
        <f t="shared" si="33"/>
        <v>0</v>
      </c>
      <c r="AN52" s="414">
        <f t="shared" si="26"/>
        <v>0</v>
      </c>
      <c r="AO52" s="415"/>
      <c r="AQ52" s="276"/>
      <c r="AR52" s="1315"/>
      <c r="AS52" s="1208"/>
      <c r="AT52" s="260"/>
      <c r="AU52" s="1034">
        <f t="shared" si="39"/>
        <v>0</v>
      </c>
      <c r="AV52" s="1031"/>
      <c r="AW52" s="1031"/>
      <c r="AX52" s="261">
        <f t="shared" si="27"/>
        <v>0</v>
      </c>
      <c r="AY52" s="1031"/>
      <c r="AZ52" s="1031"/>
      <c r="BA52" s="261">
        <f t="shared" si="34"/>
        <v>0</v>
      </c>
      <c r="BB52" s="414">
        <f t="shared" si="28"/>
        <v>0</v>
      </c>
      <c r="BC52" s="415"/>
      <c r="BE52" s="276"/>
      <c r="BF52" s="1315"/>
      <c r="BG52" s="1208"/>
      <c r="BH52" s="260"/>
      <c r="BI52" s="1034">
        <f t="shared" si="40"/>
        <v>0</v>
      </c>
      <c r="BJ52" s="1031"/>
      <c r="BK52" s="1031"/>
      <c r="BL52" s="261">
        <f t="shared" si="29"/>
        <v>0</v>
      </c>
      <c r="BM52" s="1031"/>
      <c r="BN52" s="1031"/>
      <c r="BO52" s="261">
        <f t="shared" si="35"/>
        <v>0</v>
      </c>
      <c r="BP52" s="414">
        <f t="shared" si="30"/>
        <v>0</v>
      </c>
      <c r="BQ52" s="415"/>
    </row>
    <row r="53" spans="1:69" s="30" customFormat="1" ht="12.95" customHeight="1" x14ac:dyDescent="0.25">
      <c r="A53" s="276"/>
      <c r="B53" s="1316" t="s">
        <v>356</v>
      </c>
      <c r="C53" s="1208"/>
      <c r="D53" s="752"/>
      <c r="E53" s="1035"/>
      <c r="F53" s="754"/>
      <c r="G53" s="752"/>
      <c r="H53" s="755"/>
      <c r="I53" s="754"/>
      <c r="J53" s="752"/>
      <c r="K53" s="261">
        <f>E53</f>
        <v>0</v>
      </c>
      <c r="L53" s="414">
        <f t="shared" si="22"/>
        <v>0</v>
      </c>
      <c r="M53" s="415"/>
      <c r="O53" s="276"/>
      <c r="P53" s="1316" t="s">
        <v>356</v>
      </c>
      <c r="Q53" s="1208"/>
      <c r="R53" s="752"/>
      <c r="S53" s="1035"/>
      <c r="T53" s="754"/>
      <c r="U53" s="752"/>
      <c r="V53" s="755"/>
      <c r="W53" s="754"/>
      <c r="X53" s="752"/>
      <c r="Y53" s="261">
        <f>S53</f>
        <v>0</v>
      </c>
      <c r="Z53" s="414">
        <f t="shared" si="24"/>
        <v>0</v>
      </c>
      <c r="AA53" s="415"/>
      <c r="AC53" s="276"/>
      <c r="AD53" s="1316" t="s">
        <v>356</v>
      </c>
      <c r="AE53" s="1208"/>
      <c r="AF53" s="752"/>
      <c r="AG53" s="1035"/>
      <c r="AH53" s="754"/>
      <c r="AI53" s="752"/>
      <c r="AJ53" s="755"/>
      <c r="AK53" s="754"/>
      <c r="AL53" s="752"/>
      <c r="AM53" s="261">
        <f>AG53</f>
        <v>0</v>
      </c>
      <c r="AN53" s="414">
        <f t="shared" si="26"/>
        <v>0</v>
      </c>
      <c r="AO53" s="415"/>
      <c r="AQ53" s="276"/>
      <c r="AR53" s="1316" t="s">
        <v>356</v>
      </c>
      <c r="AS53" s="1208"/>
      <c r="AT53" s="752"/>
      <c r="AU53" s="1035"/>
      <c r="AV53" s="754"/>
      <c r="AW53" s="752"/>
      <c r="AX53" s="755"/>
      <c r="AY53" s="754"/>
      <c r="AZ53" s="752"/>
      <c r="BA53" s="261">
        <f>AU53</f>
        <v>0</v>
      </c>
      <c r="BB53" s="414">
        <f t="shared" si="28"/>
        <v>0</v>
      </c>
      <c r="BC53" s="415"/>
      <c r="BE53" s="276"/>
      <c r="BF53" s="1316" t="s">
        <v>356</v>
      </c>
      <c r="BG53" s="1208"/>
      <c r="BH53" s="752"/>
      <c r="BI53" s="1035"/>
      <c r="BJ53" s="754"/>
      <c r="BK53" s="752"/>
      <c r="BL53" s="755"/>
      <c r="BM53" s="754"/>
      <c r="BN53" s="752"/>
      <c r="BO53" s="261">
        <f>BI53</f>
        <v>0</v>
      </c>
      <c r="BP53" s="414">
        <f t="shared" si="30"/>
        <v>0</v>
      </c>
      <c r="BQ53" s="415"/>
    </row>
    <row r="54" spans="1:69" s="30" customFormat="1" ht="12.95" customHeight="1" thickBot="1" x14ac:dyDescent="0.3">
      <c r="A54" s="276"/>
      <c r="B54" s="1317" t="s">
        <v>512</v>
      </c>
      <c r="C54" s="1214"/>
      <c r="D54" s="752"/>
      <c r="E54" s="1035"/>
      <c r="F54" s="754"/>
      <c r="G54" s="752"/>
      <c r="H54" s="755"/>
      <c r="I54" s="754"/>
      <c r="J54" s="752"/>
      <c r="K54" s="261">
        <f>E54</f>
        <v>0</v>
      </c>
      <c r="L54" s="414">
        <f t="shared" si="22"/>
        <v>0</v>
      </c>
      <c r="M54" s="415"/>
      <c r="O54" s="276"/>
      <c r="P54" s="1317" t="s">
        <v>512</v>
      </c>
      <c r="Q54" s="1214"/>
      <c r="R54" s="752"/>
      <c r="S54" s="1035"/>
      <c r="T54" s="754"/>
      <c r="U54" s="752"/>
      <c r="V54" s="755"/>
      <c r="W54" s="754"/>
      <c r="X54" s="752"/>
      <c r="Y54" s="261">
        <f>S54</f>
        <v>0</v>
      </c>
      <c r="Z54" s="414">
        <f t="shared" si="24"/>
        <v>0</v>
      </c>
      <c r="AA54" s="415"/>
      <c r="AC54" s="276"/>
      <c r="AD54" s="1317" t="s">
        <v>512</v>
      </c>
      <c r="AE54" s="1214"/>
      <c r="AF54" s="752"/>
      <c r="AG54" s="1035"/>
      <c r="AH54" s="754"/>
      <c r="AI54" s="752"/>
      <c r="AJ54" s="755"/>
      <c r="AK54" s="754"/>
      <c r="AL54" s="752"/>
      <c r="AM54" s="261">
        <f>AG54</f>
        <v>0</v>
      </c>
      <c r="AN54" s="414">
        <f t="shared" si="26"/>
        <v>0</v>
      </c>
      <c r="AO54" s="415"/>
      <c r="AQ54" s="276"/>
      <c r="AR54" s="1317" t="s">
        <v>512</v>
      </c>
      <c r="AS54" s="1214"/>
      <c r="AT54" s="752"/>
      <c r="AU54" s="1035"/>
      <c r="AV54" s="754"/>
      <c r="AW54" s="752"/>
      <c r="AX54" s="755"/>
      <c r="AY54" s="754"/>
      <c r="AZ54" s="752"/>
      <c r="BA54" s="261">
        <f>AU54</f>
        <v>0</v>
      </c>
      <c r="BB54" s="414">
        <f t="shared" si="28"/>
        <v>0</v>
      </c>
      <c r="BC54" s="415"/>
      <c r="BE54" s="276"/>
      <c r="BF54" s="1317" t="s">
        <v>512</v>
      </c>
      <c r="BG54" s="1214"/>
      <c r="BH54" s="752"/>
      <c r="BI54" s="1035"/>
      <c r="BJ54" s="754"/>
      <c r="BK54" s="752"/>
      <c r="BL54" s="755"/>
      <c r="BM54" s="754"/>
      <c r="BN54" s="752"/>
      <c r="BO54" s="261">
        <f>BI54</f>
        <v>0</v>
      </c>
      <c r="BP54" s="414">
        <f t="shared" si="30"/>
        <v>0</v>
      </c>
      <c r="BQ54" s="415"/>
    </row>
    <row r="55" spans="1:69" s="30" customFormat="1" ht="12.95" customHeight="1" x14ac:dyDescent="0.2">
      <c r="A55" s="276"/>
      <c r="B55" s="423" t="s">
        <v>162</v>
      </c>
      <c r="C55" s="424" t="str">
        <f>Feuil1!$D$6</f>
        <v>UM</v>
      </c>
      <c r="D55" s="425"/>
      <c r="E55" s="426"/>
      <c r="F55" s="427"/>
      <c r="G55" s="427"/>
      <c r="H55" s="428"/>
      <c r="I55" s="425"/>
      <c r="J55" s="427"/>
      <c r="K55" s="338"/>
      <c r="L55" s="429"/>
      <c r="M55" s="415"/>
      <c r="O55" s="276"/>
      <c r="P55" s="423" t="s">
        <v>162</v>
      </c>
      <c r="Q55" s="424" t="str">
        <f>Feuil1!$D$6</f>
        <v>UM</v>
      </c>
      <c r="R55" s="425"/>
      <c r="S55" s="426"/>
      <c r="T55" s="427"/>
      <c r="U55" s="427"/>
      <c r="V55" s="428"/>
      <c r="W55" s="425"/>
      <c r="X55" s="427"/>
      <c r="Y55" s="338"/>
      <c r="Z55" s="429"/>
      <c r="AA55" s="415"/>
      <c r="AC55" s="276"/>
      <c r="AD55" s="423" t="s">
        <v>162</v>
      </c>
      <c r="AE55" s="424" t="str">
        <f>Feuil1!$D$6</f>
        <v>UM</v>
      </c>
      <c r="AF55" s="425"/>
      <c r="AG55" s="426"/>
      <c r="AH55" s="427"/>
      <c r="AI55" s="427"/>
      <c r="AJ55" s="428"/>
      <c r="AK55" s="425"/>
      <c r="AL55" s="427"/>
      <c r="AM55" s="338"/>
      <c r="AN55" s="429"/>
      <c r="AO55" s="415"/>
      <c r="AQ55" s="276"/>
      <c r="AR55" s="423" t="s">
        <v>162</v>
      </c>
      <c r="AS55" s="424" t="str">
        <f>Feuil1!$D$6</f>
        <v>UM</v>
      </c>
      <c r="AT55" s="425"/>
      <c r="AU55" s="426"/>
      <c r="AV55" s="427"/>
      <c r="AW55" s="427"/>
      <c r="AX55" s="428"/>
      <c r="AY55" s="425"/>
      <c r="AZ55" s="427"/>
      <c r="BA55" s="338"/>
      <c r="BB55" s="429"/>
      <c r="BC55" s="415"/>
      <c r="BE55" s="276"/>
      <c r="BF55" s="423" t="s">
        <v>162</v>
      </c>
      <c r="BG55" s="424" t="str">
        <f>Feuil1!$D$6</f>
        <v>UM</v>
      </c>
      <c r="BH55" s="425"/>
      <c r="BI55" s="426"/>
      <c r="BJ55" s="427"/>
      <c r="BK55" s="427"/>
      <c r="BL55" s="428"/>
      <c r="BM55" s="425"/>
      <c r="BN55" s="427"/>
      <c r="BO55" s="338"/>
      <c r="BP55" s="429"/>
      <c r="BQ55" s="415"/>
    </row>
    <row r="56" spans="1:69" ht="12.95" customHeight="1" thickBot="1" x14ac:dyDescent="0.3">
      <c r="A56" s="404"/>
      <c r="B56" s="419"/>
      <c r="C56" s="420"/>
      <c r="D56" s="430"/>
      <c r="E56" s="431"/>
      <c r="F56" s="432"/>
      <c r="G56" s="432"/>
      <c r="H56" s="422">
        <f>SUM(H47:H52)</f>
        <v>0</v>
      </c>
      <c r="I56" s="430"/>
      <c r="J56" s="432"/>
      <c r="K56" s="263">
        <f>SUM(K47:K54)</f>
        <v>0</v>
      </c>
      <c r="L56" s="264">
        <f>SUM(L47:L54)</f>
        <v>0</v>
      </c>
      <c r="M56" s="406"/>
      <c r="O56" s="404"/>
      <c r="P56" s="419"/>
      <c r="Q56" s="420"/>
      <c r="R56" s="430"/>
      <c r="S56" s="431"/>
      <c r="T56" s="432"/>
      <c r="U56" s="432"/>
      <c r="V56" s="422">
        <f>SUM(V47:V52)</f>
        <v>0</v>
      </c>
      <c r="W56" s="430"/>
      <c r="X56" s="432"/>
      <c r="Y56" s="263">
        <f>SUM(Y47:Y54)</f>
        <v>0</v>
      </c>
      <c r="Z56" s="264">
        <f>SUM(Z47:Z54)</f>
        <v>0</v>
      </c>
      <c r="AA56" s="406"/>
      <c r="AC56" s="404"/>
      <c r="AD56" s="419"/>
      <c r="AE56" s="420"/>
      <c r="AF56" s="430"/>
      <c r="AG56" s="431"/>
      <c r="AH56" s="432"/>
      <c r="AI56" s="432"/>
      <c r="AJ56" s="422">
        <f>SUM(AJ47:AJ52)</f>
        <v>0</v>
      </c>
      <c r="AK56" s="430"/>
      <c r="AL56" s="432"/>
      <c r="AM56" s="263">
        <f>SUM(AM47:AM54)</f>
        <v>0</v>
      </c>
      <c r="AN56" s="264">
        <f>SUM(AN47:AN54)</f>
        <v>0</v>
      </c>
      <c r="AO56" s="406"/>
      <c r="AQ56" s="404"/>
      <c r="AR56" s="419"/>
      <c r="AS56" s="420"/>
      <c r="AT56" s="430"/>
      <c r="AU56" s="431"/>
      <c r="AV56" s="432"/>
      <c r="AW56" s="432"/>
      <c r="AX56" s="422">
        <f>SUM(AX47:AX52)</f>
        <v>0</v>
      </c>
      <c r="AY56" s="430"/>
      <c r="AZ56" s="432"/>
      <c r="BA56" s="263">
        <f>SUM(BA47:BA54)</f>
        <v>0</v>
      </c>
      <c r="BB56" s="264">
        <f>SUM(BB47:BB54)</f>
        <v>0</v>
      </c>
      <c r="BC56" s="406"/>
      <c r="BE56" s="404"/>
      <c r="BF56" s="419"/>
      <c r="BG56" s="420"/>
      <c r="BH56" s="430"/>
      <c r="BI56" s="431"/>
      <c r="BJ56" s="432"/>
      <c r="BK56" s="432"/>
      <c r="BL56" s="422">
        <f>SUM(BL47:BL52)</f>
        <v>0</v>
      </c>
      <c r="BM56" s="430"/>
      <c r="BN56" s="432"/>
      <c r="BO56" s="263">
        <f>SUM(BO47:BO54)</f>
        <v>0</v>
      </c>
      <c r="BP56" s="264">
        <f>SUM(BP47:BP54)</f>
        <v>0</v>
      </c>
      <c r="BQ56" s="406"/>
    </row>
    <row r="57" spans="1:69" ht="15" customHeight="1" x14ac:dyDescent="0.25">
      <c r="A57" s="404"/>
      <c r="E57" s="12"/>
      <c r="H57" s="1334" t="s">
        <v>256</v>
      </c>
      <c r="I57" s="148"/>
      <c r="J57" s="148"/>
      <c r="K57" s="1334" t="s">
        <v>257</v>
      </c>
      <c r="L57" s="1334" t="s">
        <v>258</v>
      </c>
      <c r="M57" s="406"/>
      <c r="O57" s="404"/>
      <c r="S57" s="12"/>
      <c r="V57" s="1334" t="s">
        <v>256</v>
      </c>
      <c r="W57" s="148"/>
      <c r="X57" s="148"/>
      <c r="Y57" s="1334" t="s">
        <v>257</v>
      </c>
      <c r="Z57" s="1334" t="s">
        <v>258</v>
      </c>
      <c r="AA57" s="406"/>
      <c r="AC57" s="404"/>
      <c r="AG57" s="12"/>
      <c r="AJ57" s="1334" t="s">
        <v>256</v>
      </c>
      <c r="AK57" s="148"/>
      <c r="AL57" s="148"/>
      <c r="AM57" s="1334" t="s">
        <v>257</v>
      </c>
      <c r="AN57" s="1334" t="s">
        <v>258</v>
      </c>
      <c r="AO57" s="406"/>
      <c r="AQ57" s="404"/>
      <c r="AU57" s="12"/>
      <c r="AX57" s="436" t="s">
        <v>89</v>
      </c>
      <c r="AY57" s="147"/>
      <c r="AZ57" s="147"/>
      <c r="BA57" s="437" t="s">
        <v>8</v>
      </c>
      <c r="BB57" s="438" t="s">
        <v>9</v>
      </c>
      <c r="BC57" s="406"/>
      <c r="BE57" s="404"/>
      <c r="BI57" s="12"/>
      <c r="BL57" s="1334" t="s">
        <v>256</v>
      </c>
      <c r="BM57" s="148"/>
      <c r="BN57" s="148"/>
      <c r="BO57" s="1334" t="s">
        <v>257</v>
      </c>
      <c r="BP57" s="1334" t="s">
        <v>258</v>
      </c>
      <c r="BQ57" s="406"/>
    </row>
    <row r="58" spans="1:69" ht="15" customHeight="1" thickBot="1" x14ac:dyDescent="0.3">
      <c r="A58" s="404"/>
      <c r="E58" s="12"/>
      <c r="H58" s="1335"/>
      <c r="I58" s="148"/>
      <c r="J58" s="148"/>
      <c r="K58" s="1335"/>
      <c r="L58" s="1335"/>
      <c r="M58" s="406"/>
      <c r="O58" s="404"/>
      <c r="S58" s="12"/>
      <c r="V58" s="1335"/>
      <c r="W58" s="148"/>
      <c r="X58" s="148"/>
      <c r="Y58" s="1335"/>
      <c r="Z58" s="1335"/>
      <c r="AA58" s="406"/>
      <c r="AC58" s="404"/>
      <c r="AG58" s="12"/>
      <c r="AJ58" s="1335"/>
      <c r="AK58" s="148"/>
      <c r="AL58" s="148"/>
      <c r="AM58" s="1335"/>
      <c r="AN58" s="1335"/>
      <c r="AO58" s="406"/>
      <c r="AQ58" s="404"/>
      <c r="AU58" s="12"/>
      <c r="AX58" s="439" t="s">
        <v>90</v>
      </c>
      <c r="AY58" s="146"/>
      <c r="AZ58" s="146"/>
      <c r="BA58" s="440" t="s">
        <v>88</v>
      </c>
      <c r="BB58" s="441" t="s">
        <v>88</v>
      </c>
      <c r="BC58" s="406"/>
      <c r="BE58" s="404"/>
      <c r="BI58" s="12"/>
      <c r="BL58" s="1335"/>
      <c r="BM58" s="148"/>
      <c r="BN58" s="148"/>
      <c r="BO58" s="1335"/>
      <c r="BP58" s="1335"/>
      <c r="BQ58" s="406"/>
    </row>
    <row r="59" spans="1:69" ht="6.6" customHeight="1" thickBot="1" x14ac:dyDescent="0.3">
      <c r="A59" s="404"/>
      <c r="E59" s="3"/>
      <c r="H59" s="3"/>
      <c r="K59" s="3"/>
      <c r="L59" s="3"/>
      <c r="M59" s="406"/>
      <c r="O59" s="404"/>
      <c r="S59" s="3"/>
      <c r="V59" s="3"/>
      <c r="Y59" s="3"/>
      <c r="Z59" s="3"/>
      <c r="AA59" s="406"/>
      <c r="AC59" s="404"/>
      <c r="AG59" s="3"/>
      <c r="AJ59" s="3"/>
      <c r="AM59" s="3"/>
      <c r="AN59" s="3"/>
      <c r="AO59" s="406"/>
      <c r="AQ59" s="404"/>
      <c r="AU59" s="3"/>
      <c r="AX59" s="3"/>
      <c r="BA59" s="3"/>
      <c r="BB59" s="3"/>
      <c r="BC59" s="406"/>
      <c r="BE59" s="404"/>
      <c r="BI59" s="3"/>
      <c r="BL59" s="3"/>
      <c r="BO59" s="3"/>
      <c r="BP59" s="3"/>
      <c r="BQ59" s="406"/>
    </row>
    <row r="60" spans="1:69" x14ac:dyDescent="0.25">
      <c r="A60" s="404"/>
      <c r="B60" s="201" t="s">
        <v>259</v>
      </c>
      <c r="C60" s="202"/>
      <c r="D60" s="202"/>
      <c r="E60" s="5"/>
      <c r="F60" s="202"/>
      <c r="G60" s="202"/>
      <c r="H60" s="5"/>
      <c r="I60" s="202"/>
      <c r="J60" s="202"/>
      <c r="K60" s="5"/>
      <c r="L60" s="6"/>
      <c r="M60" s="406"/>
      <c r="O60" s="404"/>
      <c r="P60" s="201" t="s">
        <v>259</v>
      </c>
      <c r="Q60" s="202"/>
      <c r="R60" s="202"/>
      <c r="S60" s="5"/>
      <c r="T60" s="202"/>
      <c r="U60" s="202"/>
      <c r="V60" s="5"/>
      <c r="W60" s="202"/>
      <c r="X60" s="202"/>
      <c r="Y60" s="5"/>
      <c r="Z60" s="6"/>
      <c r="AA60" s="406"/>
      <c r="AC60" s="404"/>
      <c r="AD60" s="201" t="s">
        <v>259</v>
      </c>
      <c r="AE60" s="202"/>
      <c r="AF60" s="202"/>
      <c r="AG60" s="5"/>
      <c r="AH60" s="202"/>
      <c r="AI60" s="202"/>
      <c r="AJ60" s="5"/>
      <c r="AK60" s="202"/>
      <c r="AL60" s="202"/>
      <c r="AM60" s="5"/>
      <c r="AN60" s="6"/>
      <c r="AO60" s="406"/>
      <c r="AQ60" s="404"/>
      <c r="AR60" s="201" t="s">
        <v>259</v>
      </c>
      <c r="AS60" s="202"/>
      <c r="AT60" s="202"/>
      <c r="AU60" s="5"/>
      <c r="AV60" s="202"/>
      <c r="AW60" s="202"/>
      <c r="AX60" s="5"/>
      <c r="AY60" s="202"/>
      <c r="AZ60" s="202"/>
      <c r="BA60" s="5"/>
      <c r="BB60" s="6"/>
      <c r="BC60" s="406"/>
      <c r="BE60" s="404"/>
      <c r="BF60" s="201" t="s">
        <v>259</v>
      </c>
      <c r="BG60" s="202"/>
      <c r="BH60" s="202"/>
      <c r="BI60" s="5"/>
      <c r="BJ60" s="202"/>
      <c r="BK60" s="202"/>
      <c r="BL60" s="5"/>
      <c r="BM60" s="202"/>
      <c r="BN60" s="202"/>
      <c r="BO60" s="5"/>
      <c r="BP60" s="6"/>
      <c r="BQ60" s="406"/>
    </row>
    <row r="61" spans="1:69" x14ac:dyDescent="0.25">
      <c r="A61" s="404"/>
      <c r="B61" s="1318"/>
      <c r="C61" s="1319"/>
      <c r="D61" s="1319"/>
      <c r="E61" s="1319"/>
      <c r="F61" s="1319"/>
      <c r="G61" s="1319"/>
      <c r="H61" s="1319"/>
      <c r="I61" s="1319"/>
      <c r="J61" s="1319"/>
      <c r="K61" s="1319"/>
      <c r="L61" s="1320"/>
      <c r="M61" s="406"/>
      <c r="O61" s="404"/>
      <c r="P61" s="1318"/>
      <c r="Q61" s="1319"/>
      <c r="R61" s="1319"/>
      <c r="S61" s="1319"/>
      <c r="T61" s="1319"/>
      <c r="U61" s="1319"/>
      <c r="V61" s="1319"/>
      <c r="W61" s="1319"/>
      <c r="X61" s="1319"/>
      <c r="Y61" s="1319"/>
      <c r="Z61" s="1320"/>
      <c r="AA61" s="406"/>
      <c r="AC61" s="404"/>
      <c r="AD61" s="1318"/>
      <c r="AE61" s="1319"/>
      <c r="AF61" s="1319"/>
      <c r="AG61" s="1319"/>
      <c r="AH61" s="1319"/>
      <c r="AI61" s="1319"/>
      <c r="AJ61" s="1319"/>
      <c r="AK61" s="1319"/>
      <c r="AL61" s="1319"/>
      <c r="AM61" s="1319"/>
      <c r="AN61" s="1320"/>
      <c r="AO61" s="406"/>
      <c r="AQ61" s="404"/>
      <c r="AR61" s="1318"/>
      <c r="AS61" s="1319"/>
      <c r="AT61" s="1319"/>
      <c r="AU61" s="1319"/>
      <c r="AV61" s="1319"/>
      <c r="AW61" s="1319"/>
      <c r="AX61" s="1319"/>
      <c r="AY61" s="1319"/>
      <c r="AZ61" s="1319"/>
      <c r="BA61" s="1319"/>
      <c r="BB61" s="1320"/>
      <c r="BC61" s="406"/>
      <c r="BE61" s="404"/>
      <c r="BF61" s="1318"/>
      <c r="BG61" s="1319"/>
      <c r="BH61" s="1319"/>
      <c r="BI61" s="1319"/>
      <c r="BJ61" s="1319"/>
      <c r="BK61" s="1319"/>
      <c r="BL61" s="1319"/>
      <c r="BM61" s="1319"/>
      <c r="BN61" s="1319"/>
      <c r="BO61" s="1319"/>
      <c r="BP61" s="1320"/>
      <c r="BQ61" s="406"/>
    </row>
    <row r="62" spans="1:69" x14ac:dyDescent="0.25">
      <c r="A62" s="404"/>
      <c r="B62" s="1318"/>
      <c r="C62" s="1319"/>
      <c r="D62" s="1319"/>
      <c r="E62" s="1319"/>
      <c r="F62" s="1319"/>
      <c r="G62" s="1319"/>
      <c r="H62" s="1319"/>
      <c r="I62" s="1319"/>
      <c r="J62" s="1319"/>
      <c r="K62" s="1319"/>
      <c r="L62" s="1320"/>
      <c r="M62" s="406"/>
      <c r="O62" s="404"/>
      <c r="P62" s="1318"/>
      <c r="Q62" s="1319"/>
      <c r="R62" s="1319"/>
      <c r="S62" s="1319"/>
      <c r="T62" s="1319"/>
      <c r="U62" s="1319"/>
      <c r="V62" s="1319"/>
      <c r="W62" s="1319"/>
      <c r="X62" s="1319"/>
      <c r="Y62" s="1319"/>
      <c r="Z62" s="1320"/>
      <c r="AA62" s="406"/>
      <c r="AC62" s="404"/>
      <c r="AD62" s="1318"/>
      <c r="AE62" s="1319"/>
      <c r="AF62" s="1319"/>
      <c r="AG62" s="1319"/>
      <c r="AH62" s="1319"/>
      <c r="AI62" s="1319"/>
      <c r="AJ62" s="1319"/>
      <c r="AK62" s="1319"/>
      <c r="AL62" s="1319"/>
      <c r="AM62" s="1319"/>
      <c r="AN62" s="1320"/>
      <c r="AO62" s="406"/>
      <c r="AQ62" s="404"/>
      <c r="AR62" s="1318"/>
      <c r="AS62" s="1319"/>
      <c r="AT62" s="1319"/>
      <c r="AU62" s="1319"/>
      <c r="AV62" s="1319"/>
      <c r="AW62" s="1319"/>
      <c r="AX62" s="1319"/>
      <c r="AY62" s="1319"/>
      <c r="AZ62" s="1319"/>
      <c r="BA62" s="1319"/>
      <c r="BB62" s="1320"/>
      <c r="BC62" s="406"/>
      <c r="BE62" s="404"/>
      <c r="BF62" s="1318"/>
      <c r="BG62" s="1319"/>
      <c r="BH62" s="1319"/>
      <c r="BI62" s="1319"/>
      <c r="BJ62" s="1319"/>
      <c r="BK62" s="1319"/>
      <c r="BL62" s="1319"/>
      <c r="BM62" s="1319"/>
      <c r="BN62" s="1319"/>
      <c r="BO62" s="1319"/>
      <c r="BP62" s="1320"/>
      <c r="BQ62" s="406"/>
    </row>
    <row r="63" spans="1:69" x14ac:dyDescent="0.25">
      <c r="A63" s="404"/>
      <c r="B63" s="1321"/>
      <c r="C63" s="1319"/>
      <c r="D63" s="1319"/>
      <c r="E63" s="1319"/>
      <c r="F63" s="1319"/>
      <c r="G63" s="1319"/>
      <c r="H63" s="1319"/>
      <c r="I63" s="1319"/>
      <c r="J63" s="1319"/>
      <c r="K63" s="1319"/>
      <c r="L63" s="1320"/>
      <c r="M63" s="406"/>
      <c r="O63" s="404"/>
      <c r="P63" s="1321"/>
      <c r="Q63" s="1319"/>
      <c r="R63" s="1319"/>
      <c r="S63" s="1319"/>
      <c r="T63" s="1319"/>
      <c r="U63" s="1319"/>
      <c r="V63" s="1319"/>
      <c r="W63" s="1319"/>
      <c r="X63" s="1319"/>
      <c r="Y63" s="1319"/>
      <c r="Z63" s="1320"/>
      <c r="AA63" s="406"/>
      <c r="AC63" s="404"/>
      <c r="AD63" s="1321"/>
      <c r="AE63" s="1319"/>
      <c r="AF63" s="1319"/>
      <c r="AG63" s="1319"/>
      <c r="AH63" s="1319"/>
      <c r="AI63" s="1319"/>
      <c r="AJ63" s="1319"/>
      <c r="AK63" s="1319"/>
      <c r="AL63" s="1319"/>
      <c r="AM63" s="1319"/>
      <c r="AN63" s="1320"/>
      <c r="AO63" s="406"/>
      <c r="AQ63" s="404"/>
      <c r="AR63" s="1321"/>
      <c r="AS63" s="1319"/>
      <c r="AT63" s="1319"/>
      <c r="AU63" s="1319"/>
      <c r="AV63" s="1319"/>
      <c r="AW63" s="1319"/>
      <c r="AX63" s="1319"/>
      <c r="AY63" s="1319"/>
      <c r="AZ63" s="1319"/>
      <c r="BA63" s="1319"/>
      <c r="BB63" s="1320"/>
      <c r="BC63" s="406"/>
      <c r="BE63" s="404"/>
      <c r="BF63" s="1321"/>
      <c r="BG63" s="1319"/>
      <c r="BH63" s="1319"/>
      <c r="BI63" s="1319"/>
      <c r="BJ63" s="1319"/>
      <c r="BK63" s="1319"/>
      <c r="BL63" s="1319"/>
      <c r="BM63" s="1319"/>
      <c r="BN63" s="1319"/>
      <c r="BO63" s="1319"/>
      <c r="BP63" s="1320"/>
      <c r="BQ63" s="406"/>
    </row>
    <row r="64" spans="1:69" x14ac:dyDescent="0.25">
      <c r="A64" s="404"/>
      <c r="B64" s="1321"/>
      <c r="C64" s="1319"/>
      <c r="D64" s="1319"/>
      <c r="E64" s="1319"/>
      <c r="F64" s="1319"/>
      <c r="G64" s="1319"/>
      <c r="H64" s="1319"/>
      <c r="I64" s="1319"/>
      <c r="J64" s="1319"/>
      <c r="K64" s="1319"/>
      <c r="L64" s="1320"/>
      <c r="M64" s="406"/>
      <c r="O64" s="404"/>
      <c r="P64" s="1321"/>
      <c r="Q64" s="1319"/>
      <c r="R64" s="1319"/>
      <c r="S64" s="1319"/>
      <c r="T64" s="1319"/>
      <c r="U64" s="1319"/>
      <c r="V64" s="1319"/>
      <c r="W64" s="1319"/>
      <c r="X64" s="1319"/>
      <c r="Y64" s="1319"/>
      <c r="Z64" s="1320"/>
      <c r="AA64" s="406"/>
      <c r="AC64" s="404"/>
      <c r="AD64" s="1321"/>
      <c r="AE64" s="1319"/>
      <c r="AF64" s="1319"/>
      <c r="AG64" s="1319"/>
      <c r="AH64" s="1319"/>
      <c r="AI64" s="1319"/>
      <c r="AJ64" s="1319"/>
      <c r="AK64" s="1319"/>
      <c r="AL64" s="1319"/>
      <c r="AM64" s="1319"/>
      <c r="AN64" s="1320"/>
      <c r="AO64" s="406"/>
      <c r="AQ64" s="404"/>
      <c r="AR64" s="1321"/>
      <c r="AS64" s="1319"/>
      <c r="AT64" s="1319"/>
      <c r="AU64" s="1319"/>
      <c r="AV64" s="1319"/>
      <c r="AW64" s="1319"/>
      <c r="AX64" s="1319"/>
      <c r="AY64" s="1319"/>
      <c r="AZ64" s="1319"/>
      <c r="BA64" s="1319"/>
      <c r="BB64" s="1320"/>
      <c r="BC64" s="406"/>
      <c r="BE64" s="404"/>
      <c r="BF64" s="1321"/>
      <c r="BG64" s="1319"/>
      <c r="BH64" s="1319"/>
      <c r="BI64" s="1319"/>
      <c r="BJ64" s="1319"/>
      <c r="BK64" s="1319"/>
      <c r="BL64" s="1319"/>
      <c r="BM64" s="1319"/>
      <c r="BN64" s="1319"/>
      <c r="BO64" s="1319"/>
      <c r="BP64" s="1320"/>
      <c r="BQ64" s="406"/>
    </row>
    <row r="65" spans="1:69" x14ac:dyDescent="0.25">
      <c r="A65" s="404"/>
      <c r="B65" s="1321"/>
      <c r="C65" s="1319"/>
      <c r="D65" s="1319"/>
      <c r="E65" s="1319"/>
      <c r="F65" s="1319"/>
      <c r="G65" s="1319"/>
      <c r="H65" s="1319"/>
      <c r="I65" s="1319"/>
      <c r="J65" s="1319"/>
      <c r="K65" s="1319"/>
      <c r="L65" s="1320"/>
      <c r="M65" s="406"/>
      <c r="O65" s="404"/>
      <c r="P65" s="1321"/>
      <c r="Q65" s="1319"/>
      <c r="R65" s="1319"/>
      <c r="S65" s="1319"/>
      <c r="T65" s="1319"/>
      <c r="U65" s="1319"/>
      <c r="V65" s="1319"/>
      <c r="W65" s="1319"/>
      <c r="X65" s="1319"/>
      <c r="Y65" s="1319"/>
      <c r="Z65" s="1320"/>
      <c r="AA65" s="406"/>
      <c r="AC65" s="404"/>
      <c r="AD65" s="1321"/>
      <c r="AE65" s="1319"/>
      <c r="AF65" s="1319"/>
      <c r="AG65" s="1319"/>
      <c r="AH65" s="1319"/>
      <c r="AI65" s="1319"/>
      <c r="AJ65" s="1319"/>
      <c r="AK65" s="1319"/>
      <c r="AL65" s="1319"/>
      <c r="AM65" s="1319"/>
      <c r="AN65" s="1320"/>
      <c r="AO65" s="406"/>
      <c r="AQ65" s="404"/>
      <c r="AR65" s="1321"/>
      <c r="AS65" s="1319"/>
      <c r="AT65" s="1319"/>
      <c r="AU65" s="1319"/>
      <c r="AV65" s="1319"/>
      <c r="AW65" s="1319"/>
      <c r="AX65" s="1319"/>
      <c r="AY65" s="1319"/>
      <c r="AZ65" s="1319"/>
      <c r="BA65" s="1319"/>
      <c r="BB65" s="1320"/>
      <c r="BC65" s="406"/>
      <c r="BE65" s="404"/>
      <c r="BF65" s="1321"/>
      <c r="BG65" s="1319"/>
      <c r="BH65" s="1319"/>
      <c r="BI65" s="1319"/>
      <c r="BJ65" s="1319"/>
      <c r="BK65" s="1319"/>
      <c r="BL65" s="1319"/>
      <c r="BM65" s="1319"/>
      <c r="BN65" s="1319"/>
      <c r="BO65" s="1319"/>
      <c r="BP65" s="1320"/>
      <c r="BQ65" s="406"/>
    </row>
    <row r="66" spans="1:69" ht="2.25" customHeight="1" thickBot="1" x14ac:dyDescent="0.3">
      <c r="A66" s="205"/>
      <c r="B66" s="1322"/>
      <c r="C66" s="1323"/>
      <c r="D66" s="1323"/>
      <c r="E66" s="1323"/>
      <c r="F66" s="1323"/>
      <c r="G66" s="1323"/>
      <c r="H66" s="1323"/>
      <c r="I66" s="1323"/>
      <c r="J66" s="1323"/>
      <c r="K66" s="1323"/>
      <c r="L66" s="1324"/>
      <c r="M66" s="208"/>
      <c r="O66" s="205"/>
      <c r="P66" s="1322"/>
      <c r="Q66" s="1323"/>
      <c r="R66" s="1323"/>
      <c r="S66" s="1323"/>
      <c r="T66" s="1323"/>
      <c r="U66" s="1323"/>
      <c r="V66" s="1323"/>
      <c r="W66" s="1323"/>
      <c r="X66" s="1323"/>
      <c r="Y66" s="1323"/>
      <c r="Z66" s="1324"/>
      <c r="AA66" s="208"/>
      <c r="AC66" s="205"/>
      <c r="AD66" s="1322"/>
      <c r="AE66" s="1323"/>
      <c r="AF66" s="1323"/>
      <c r="AG66" s="1323"/>
      <c r="AH66" s="1323"/>
      <c r="AI66" s="1323"/>
      <c r="AJ66" s="1323"/>
      <c r="AK66" s="1323"/>
      <c r="AL66" s="1323"/>
      <c r="AM66" s="1323"/>
      <c r="AN66" s="1324"/>
      <c r="AO66" s="208"/>
      <c r="AQ66" s="205"/>
      <c r="AR66" s="1322"/>
      <c r="AS66" s="1323"/>
      <c r="AT66" s="1323"/>
      <c r="AU66" s="1323"/>
      <c r="AV66" s="1323"/>
      <c r="AW66" s="1323"/>
      <c r="AX66" s="1323"/>
      <c r="AY66" s="1323"/>
      <c r="AZ66" s="1323"/>
      <c r="BA66" s="1323"/>
      <c r="BB66" s="1324"/>
      <c r="BC66" s="208"/>
      <c r="BE66" s="205"/>
      <c r="BF66" s="1322"/>
      <c r="BG66" s="1323"/>
      <c r="BH66" s="1323"/>
      <c r="BI66" s="1323"/>
      <c r="BJ66" s="1323"/>
      <c r="BK66" s="1323"/>
      <c r="BL66" s="1323"/>
      <c r="BM66" s="1323"/>
      <c r="BN66" s="1323"/>
      <c r="BO66" s="1323"/>
      <c r="BP66" s="1324"/>
      <c r="BQ66" s="208"/>
    </row>
  </sheetData>
  <customSheetViews>
    <customSheetView guid="{25EBB9CF-0E12-4ABB-BD45-FC2EE0F8C2F6}" topLeftCell="A38">
      <selection activeCell="E45" sqref="E45"/>
      <pageMargins left="0.7" right="0.7" top="0.75" bottom="0.75" header="0.3" footer="0.3"/>
      <pageSetup paperSize="9" orientation="portrait" horizontalDpi="300" verticalDpi="300" r:id="rId1"/>
    </customSheetView>
    <customSheetView guid="{86269E4C-36EB-46E4-81EA-9312AEB5FEB4}">
      <selection activeCell="K5" sqref="K5"/>
      <pageMargins left="0.7" right="0.7" top="0.75" bottom="0.75" header="0.3" footer="0.3"/>
      <pageSetup paperSize="9" orientation="portrait" horizontalDpi="300" verticalDpi="300" r:id="rId2"/>
    </customSheetView>
  </customSheetViews>
  <mergeCells count="237">
    <mergeCell ref="H57:H58"/>
    <mergeCell ref="K57:K58"/>
    <mergeCell ref="L57:L58"/>
    <mergeCell ref="V57:V58"/>
    <mergeCell ref="Y57:Y58"/>
    <mergeCell ref="Z57:Z58"/>
    <mergeCell ref="AJ57:AJ58"/>
    <mergeCell ref="AM57:AM58"/>
    <mergeCell ref="AN57:AN58"/>
    <mergeCell ref="F44:F46"/>
    <mergeCell ref="G44:G46"/>
    <mergeCell ref="H44:H46"/>
    <mergeCell ref="I44:I46"/>
    <mergeCell ref="J44:J46"/>
    <mergeCell ref="K44:K46"/>
    <mergeCell ref="T44:T46"/>
    <mergeCell ref="U44:U46"/>
    <mergeCell ref="V44:V46"/>
    <mergeCell ref="J13:J15"/>
    <mergeCell ref="K13:K15"/>
    <mergeCell ref="T13:T15"/>
    <mergeCell ref="U13:U15"/>
    <mergeCell ref="V13:V15"/>
    <mergeCell ref="W13:W15"/>
    <mergeCell ref="X13:X15"/>
    <mergeCell ref="Y13:Y15"/>
    <mergeCell ref="AH13:AH15"/>
    <mergeCell ref="AE7:AF7"/>
    <mergeCell ref="AK7:AL7"/>
    <mergeCell ref="AS7:AT7"/>
    <mergeCell ref="AY7:AZ7"/>
    <mergeCell ref="BG7:BH7"/>
    <mergeCell ref="BM7:BN7"/>
    <mergeCell ref="BG5:BI5"/>
    <mergeCell ref="C36:E36"/>
    <mergeCell ref="Q36:S36"/>
    <mergeCell ref="AE36:AG36"/>
    <mergeCell ref="AS36:AU36"/>
    <mergeCell ref="BG36:BI36"/>
    <mergeCell ref="C7:D7"/>
    <mergeCell ref="I7:J7"/>
    <mergeCell ref="Q7:R7"/>
    <mergeCell ref="W7:X7"/>
    <mergeCell ref="C5:E5"/>
    <mergeCell ref="Q5:S5"/>
    <mergeCell ref="AE5:AG5"/>
    <mergeCell ref="AS5:AU5"/>
    <mergeCell ref="F13:F15"/>
    <mergeCell ref="G13:G15"/>
    <mergeCell ref="H13:H15"/>
    <mergeCell ref="I13:I15"/>
    <mergeCell ref="AY38:AZ38"/>
    <mergeCell ref="BG38:BH38"/>
    <mergeCell ref="BM38:BN38"/>
    <mergeCell ref="B16:C16"/>
    <mergeCell ref="B17:C17"/>
    <mergeCell ref="B18:C18"/>
    <mergeCell ref="B19:C19"/>
    <mergeCell ref="B20:C20"/>
    <mergeCell ref="B21:C21"/>
    <mergeCell ref="B22:C22"/>
    <mergeCell ref="C38:D38"/>
    <mergeCell ref="I38:J38"/>
    <mergeCell ref="Q38:R38"/>
    <mergeCell ref="W38:X38"/>
    <mergeCell ref="AE38:AF38"/>
    <mergeCell ref="AS38:AT38"/>
    <mergeCell ref="H26:H27"/>
    <mergeCell ref="K26:K27"/>
    <mergeCell ref="L26:L27"/>
    <mergeCell ref="V26:V27"/>
    <mergeCell ref="Y26:Y27"/>
    <mergeCell ref="Z26:Z27"/>
    <mergeCell ref="AJ26:AJ27"/>
    <mergeCell ref="AM26:AM27"/>
    <mergeCell ref="B53:C53"/>
    <mergeCell ref="B54:C54"/>
    <mergeCell ref="B61:L66"/>
    <mergeCell ref="P9:Q9"/>
    <mergeCell ref="T9:V9"/>
    <mergeCell ref="W9:Y9"/>
    <mergeCell ref="P16:Q16"/>
    <mergeCell ref="P17:Q17"/>
    <mergeCell ref="P18:Q18"/>
    <mergeCell ref="P19:Q19"/>
    <mergeCell ref="B47:C47"/>
    <mergeCell ref="B48:C48"/>
    <mergeCell ref="B49:C49"/>
    <mergeCell ref="B50:C50"/>
    <mergeCell ref="B51:C51"/>
    <mergeCell ref="B52:C52"/>
    <mergeCell ref="B23:C23"/>
    <mergeCell ref="B9:C9"/>
    <mergeCell ref="F9:H9"/>
    <mergeCell ref="I9:K9"/>
    <mergeCell ref="B30:L34"/>
    <mergeCell ref="B40:C40"/>
    <mergeCell ref="F40:H40"/>
    <mergeCell ref="I40:K40"/>
    <mergeCell ref="AD9:AE9"/>
    <mergeCell ref="AH9:AJ9"/>
    <mergeCell ref="AK9:AM9"/>
    <mergeCell ref="AD16:AE16"/>
    <mergeCell ref="AD17:AE17"/>
    <mergeCell ref="AD18:AE18"/>
    <mergeCell ref="AD19:AE19"/>
    <mergeCell ref="P47:Q47"/>
    <mergeCell ref="P48:Q48"/>
    <mergeCell ref="P20:Q20"/>
    <mergeCell ref="P21:Q21"/>
    <mergeCell ref="P22:Q22"/>
    <mergeCell ref="P23:Q23"/>
    <mergeCell ref="P30:Z34"/>
    <mergeCell ref="P40:Q40"/>
    <mergeCell ref="T40:V40"/>
    <mergeCell ref="W40:Y40"/>
    <mergeCell ref="AI13:AI15"/>
    <mergeCell ref="AJ13:AJ15"/>
    <mergeCell ref="AK13:AK15"/>
    <mergeCell ref="AL13:AL15"/>
    <mergeCell ref="AM13:AM15"/>
    <mergeCell ref="W44:W46"/>
    <mergeCell ref="X44:X46"/>
    <mergeCell ref="AD20:AE20"/>
    <mergeCell ref="AD21:AE21"/>
    <mergeCell ref="AD22:AE22"/>
    <mergeCell ref="AD23:AE23"/>
    <mergeCell ref="AD30:AN34"/>
    <mergeCell ref="AK38:AL38"/>
    <mergeCell ref="P53:Q53"/>
    <mergeCell ref="P54:Q54"/>
    <mergeCell ref="P61:Z66"/>
    <mergeCell ref="P49:Q49"/>
    <mergeCell ref="P50:Q50"/>
    <mergeCell ref="P51:Q51"/>
    <mergeCell ref="P52:Q52"/>
    <mergeCell ref="Y44:Y46"/>
    <mergeCell ref="AH44:AH46"/>
    <mergeCell ref="AI44:AI46"/>
    <mergeCell ref="AJ44:AJ46"/>
    <mergeCell ref="AK44:AK46"/>
    <mergeCell ref="AL44:AL46"/>
    <mergeCell ref="AM44:AM46"/>
    <mergeCell ref="AN26:AN27"/>
    <mergeCell ref="AD50:AE50"/>
    <mergeCell ref="AD51:AE51"/>
    <mergeCell ref="AD52:AE52"/>
    <mergeCell ref="AD53:AE53"/>
    <mergeCell ref="AD54:AE54"/>
    <mergeCell ref="AD61:AN66"/>
    <mergeCell ref="AD40:AE40"/>
    <mergeCell ref="AH40:AJ40"/>
    <mergeCell ref="AK40:AM40"/>
    <mergeCell ref="AD47:AE47"/>
    <mergeCell ref="AD48:AE48"/>
    <mergeCell ref="AD49:AE49"/>
    <mergeCell ref="AR19:AS19"/>
    <mergeCell ref="AR20:AS20"/>
    <mergeCell ref="AR21:AS21"/>
    <mergeCell ref="AR22:AS22"/>
    <mergeCell ref="AR23:AS23"/>
    <mergeCell ref="AR30:BB34"/>
    <mergeCell ref="AR9:AS9"/>
    <mergeCell ref="AV9:AX9"/>
    <mergeCell ref="AY9:BA9"/>
    <mergeCell ref="AR16:AS16"/>
    <mergeCell ref="AR17:AS17"/>
    <mergeCell ref="AR18:AS18"/>
    <mergeCell ref="AV13:AV15"/>
    <mergeCell ref="AW13:AW15"/>
    <mergeCell ref="AX13:AX15"/>
    <mergeCell ref="AY13:AY15"/>
    <mergeCell ref="AZ13:AZ15"/>
    <mergeCell ref="BA13:BA15"/>
    <mergeCell ref="AX26:AX27"/>
    <mergeCell ref="BA26:BA27"/>
    <mergeCell ref="BB26:BB27"/>
    <mergeCell ref="AR50:AS50"/>
    <mergeCell ref="AR51:AS51"/>
    <mergeCell ref="AR52:AS52"/>
    <mergeCell ref="AR53:AS53"/>
    <mergeCell ref="AR54:AS54"/>
    <mergeCell ref="AR61:BB66"/>
    <mergeCell ref="AR40:AS40"/>
    <mergeCell ref="AV40:AX40"/>
    <mergeCell ref="AY40:BA40"/>
    <mergeCell ref="AR47:AS47"/>
    <mergeCell ref="AR48:AS48"/>
    <mergeCell ref="AR49:AS49"/>
    <mergeCell ref="AV44:AV46"/>
    <mergeCell ref="AW44:AW46"/>
    <mergeCell ref="AX44:AX46"/>
    <mergeCell ref="AY44:AY46"/>
    <mergeCell ref="AZ44:AZ46"/>
    <mergeCell ref="BA44:BA46"/>
    <mergeCell ref="BF19:BG19"/>
    <mergeCell ref="BF20:BG20"/>
    <mergeCell ref="BF21:BG21"/>
    <mergeCell ref="BF22:BG22"/>
    <mergeCell ref="BF23:BG23"/>
    <mergeCell ref="BF30:BP34"/>
    <mergeCell ref="BF9:BG9"/>
    <mergeCell ref="BJ9:BL9"/>
    <mergeCell ref="BM9:BO9"/>
    <mergeCell ref="BF16:BG16"/>
    <mergeCell ref="BF17:BG17"/>
    <mergeCell ref="BF18:BG18"/>
    <mergeCell ref="BJ13:BJ15"/>
    <mergeCell ref="BK13:BK15"/>
    <mergeCell ref="BL13:BL15"/>
    <mergeCell ref="BM13:BM15"/>
    <mergeCell ref="BN13:BN15"/>
    <mergeCell ref="BO13:BO15"/>
    <mergeCell ref="BL26:BL27"/>
    <mergeCell ref="BO26:BO27"/>
    <mergeCell ref="BP26:BP27"/>
    <mergeCell ref="BF50:BG50"/>
    <mergeCell ref="BF51:BG51"/>
    <mergeCell ref="BF52:BG52"/>
    <mergeCell ref="BF53:BG53"/>
    <mergeCell ref="BF54:BG54"/>
    <mergeCell ref="BF61:BP66"/>
    <mergeCell ref="BF40:BG40"/>
    <mergeCell ref="BJ40:BL40"/>
    <mergeCell ref="BM40:BO40"/>
    <mergeCell ref="BF47:BG47"/>
    <mergeCell ref="BF48:BG48"/>
    <mergeCell ref="BF49:BG49"/>
    <mergeCell ref="BJ44:BJ46"/>
    <mergeCell ref="BK44:BK46"/>
    <mergeCell ref="BL44:BL46"/>
    <mergeCell ref="BM44:BM46"/>
    <mergeCell ref="BN44:BN46"/>
    <mergeCell ref="BO44:BO46"/>
    <mergeCell ref="BL57:BL58"/>
    <mergeCell ref="BO57:BO58"/>
    <mergeCell ref="BP57:BP58"/>
  </mergeCells>
  <pageMargins left="0.7" right="0.7" top="0.75" bottom="0.75" header="0.3" footer="0.3"/>
  <pageSetup paperSize="9" orientation="landscape" horizontalDpi="300" verticalDpi="300" r:id="rId3"/>
  <rowBreaks count="1" manualBreakCount="1">
    <brk id="34" max="16383" man="1"/>
  </rowBreaks>
  <colBreaks count="4" manualBreakCount="4">
    <brk id="14" max="1048575" man="1"/>
    <brk id="28" max="1048575" man="1"/>
    <brk id="42" max="1048575" man="1"/>
    <brk id="5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H76"/>
  <sheetViews>
    <sheetView showGridLines="0" topLeftCell="A46" zoomScaleNormal="100" workbookViewId="0">
      <selection activeCell="M40" sqref="M40:O40"/>
    </sheetView>
  </sheetViews>
  <sheetFormatPr baseColWidth="10" defaultColWidth="11.42578125" defaultRowHeight="15" x14ac:dyDescent="0.25"/>
  <cols>
    <col min="1" max="1" width="1.140625" customWidth="1"/>
    <col min="2" max="2" width="11.5703125" customWidth="1"/>
    <col min="3" max="9" width="4.5703125" style="1" customWidth="1"/>
    <col min="10" max="10" width="6.5703125" style="1" customWidth="1"/>
    <col min="11" max="11" width="9.5703125" customWidth="1"/>
    <col min="12" max="13" width="4.5703125" customWidth="1"/>
    <col min="14" max="14" width="4.5703125" style="13" customWidth="1"/>
    <col min="15" max="17" width="6.5703125" style="1" customWidth="1"/>
    <col min="18" max="18" width="9.5703125" customWidth="1"/>
    <col min="19" max="19" width="4.5703125" customWidth="1"/>
    <col min="20" max="20" width="4.5703125" style="1" customWidth="1"/>
    <col min="21" max="21" width="4.5703125" style="13" customWidth="1"/>
    <col min="22" max="24" width="6.5703125" style="1" customWidth="1"/>
    <col min="25" max="25" width="1.5703125" customWidth="1"/>
    <col min="26" max="26" width="11.5703125" customWidth="1"/>
    <col min="27" max="33" width="4.5703125" style="1" customWidth="1"/>
    <col min="34" max="34" width="6.5703125" style="1" customWidth="1"/>
    <col min="35" max="35" width="9.5703125" customWidth="1"/>
    <col min="36" max="37" width="4.5703125" customWidth="1"/>
    <col min="38" max="38" width="4.5703125" style="13" customWidth="1"/>
    <col min="39" max="41" width="6.5703125" style="1" customWidth="1"/>
    <col min="42" max="42" width="9.5703125" customWidth="1"/>
    <col min="43" max="43" width="4.5703125" customWidth="1"/>
    <col min="44" max="44" width="4.5703125" style="1" customWidth="1"/>
    <col min="45" max="45" width="4.5703125" style="13" customWidth="1"/>
    <col min="46" max="48" width="6.5703125" style="1" customWidth="1"/>
    <col min="49" max="49" width="1.42578125" customWidth="1"/>
    <col min="50" max="50" width="11.5703125" customWidth="1"/>
    <col min="51" max="57" width="4.5703125" style="1" customWidth="1"/>
    <col min="58" max="58" width="6.5703125" style="1" customWidth="1"/>
    <col min="59" max="59" width="9.5703125" customWidth="1"/>
    <col min="60" max="61" width="4.5703125" customWidth="1"/>
    <col min="62" max="62" width="4.5703125" style="13" customWidth="1"/>
    <col min="63" max="65" width="6.5703125" style="1" customWidth="1"/>
    <col min="66" max="66" width="9.5703125" customWidth="1"/>
    <col min="67" max="67" width="4.5703125" customWidth="1"/>
    <col min="68" max="68" width="4.5703125" style="1" customWidth="1"/>
    <col min="69" max="69" width="4.5703125" style="13" customWidth="1"/>
    <col min="70" max="72" width="6.5703125" style="1" customWidth="1"/>
    <col min="73" max="73" width="1.140625" customWidth="1"/>
    <col min="74" max="74" width="11.5703125" customWidth="1"/>
    <col min="75" max="81" width="4.5703125" style="1" customWidth="1"/>
    <col min="82" max="82" width="6.5703125" style="1" customWidth="1"/>
    <col min="83" max="83" width="9.5703125" customWidth="1"/>
    <col min="84" max="85" width="4.5703125" customWidth="1"/>
    <col min="86" max="86" width="4.5703125" style="13" customWidth="1"/>
    <col min="87" max="89" width="6.5703125" style="1" customWidth="1"/>
    <col min="90" max="90" width="9.5703125" customWidth="1"/>
    <col min="91" max="91" width="4.5703125" customWidth="1"/>
    <col min="92" max="92" width="4.5703125" style="1" customWidth="1"/>
    <col min="93" max="93" width="4.5703125" style="13" customWidth="1"/>
    <col min="94" max="96" width="6.5703125" style="1" customWidth="1"/>
    <col min="97" max="97" width="1.140625" customWidth="1"/>
    <col min="98" max="98" width="11.5703125" customWidth="1"/>
    <col min="99" max="105" width="4.5703125" style="1" customWidth="1"/>
    <col min="106" max="106" width="6.5703125" style="1" customWidth="1"/>
    <col min="107" max="107" width="9.5703125" customWidth="1"/>
    <col min="108" max="109" width="4.5703125" customWidth="1"/>
    <col min="110" max="110" width="4.5703125" style="13" customWidth="1"/>
    <col min="111" max="113" width="6.5703125" style="1" customWidth="1"/>
    <col min="114" max="114" width="9.5703125" customWidth="1"/>
    <col min="115" max="115" width="4.5703125" customWidth="1"/>
    <col min="116" max="116" width="4.5703125" style="1" customWidth="1"/>
    <col min="117" max="117" width="4.5703125" style="13" customWidth="1"/>
    <col min="118" max="120" width="6.5703125" style="1" customWidth="1"/>
    <col min="121" max="121" width="1" customWidth="1"/>
    <col min="122" max="122" width="11.5703125" customWidth="1"/>
    <col min="123" max="129" width="4.5703125" style="1" customWidth="1"/>
    <col min="130" max="130" width="6.5703125" style="1" customWidth="1"/>
    <col min="131" max="131" width="9.5703125" customWidth="1"/>
    <col min="132" max="133" width="4.5703125" customWidth="1"/>
    <col min="134" max="134" width="4.5703125" style="13" customWidth="1"/>
    <col min="135" max="137" width="6.5703125" style="1" customWidth="1"/>
    <col min="138" max="138" width="9.5703125" customWidth="1"/>
    <col min="139" max="139" width="4.5703125" customWidth="1"/>
    <col min="140" max="140" width="4.5703125" style="1" customWidth="1"/>
    <col min="141" max="141" width="4.5703125" style="13" customWidth="1"/>
    <col min="142" max="144" width="6.5703125" style="1" customWidth="1"/>
    <col min="145" max="145" width="1" customWidth="1"/>
    <col min="146" max="146" width="11.5703125" style="45" customWidth="1"/>
    <col min="147" max="153" width="4.5703125" style="44" customWidth="1"/>
    <col min="154" max="154" width="6.5703125" style="44" customWidth="1"/>
    <col min="155" max="155" width="9.5703125" style="45" customWidth="1"/>
    <col min="156" max="157" width="4.5703125" style="45" customWidth="1"/>
    <col min="158" max="158" width="4.5703125" style="46" customWidth="1"/>
    <col min="159" max="161" width="6.5703125" style="44" customWidth="1"/>
    <col min="162" max="162" width="9.5703125" style="45" customWidth="1"/>
    <col min="163" max="163" width="4.5703125" style="45" customWidth="1"/>
    <col min="164" max="164" width="4.5703125" style="44" customWidth="1"/>
    <col min="165" max="165" width="4.5703125" style="46" customWidth="1"/>
    <col min="166" max="168" width="6.5703125" style="44" customWidth="1"/>
    <col min="169" max="169" width="0.85546875" customWidth="1"/>
    <col min="170" max="170" width="11.5703125" style="45" customWidth="1"/>
    <col min="171" max="177" width="4.5703125" style="44" customWidth="1"/>
    <col min="178" max="178" width="6.5703125" style="44" customWidth="1"/>
    <col min="179" max="179" width="9.5703125" style="45" customWidth="1"/>
    <col min="180" max="181" width="4.5703125" style="45" customWidth="1"/>
    <col min="182" max="182" width="4.5703125" style="46" customWidth="1"/>
    <col min="183" max="185" width="6.5703125" style="44" customWidth="1"/>
    <col min="186" max="186" width="9.5703125" style="45" customWidth="1"/>
    <col min="187" max="187" width="4.5703125" style="45" customWidth="1"/>
    <col min="188" max="188" width="4.5703125" style="44" customWidth="1"/>
    <col min="189" max="189" width="4.5703125" style="46" customWidth="1"/>
    <col min="190" max="192" width="6.5703125" style="44" customWidth="1"/>
    <col min="193" max="193" width="1.42578125" customWidth="1"/>
    <col min="194" max="194" width="11.5703125" customWidth="1"/>
    <col min="195" max="201" width="4.5703125" style="1" customWidth="1"/>
    <col min="202" max="202" width="6.5703125" style="1" customWidth="1"/>
    <col min="203" max="203" width="9.5703125" customWidth="1"/>
    <col min="204" max="205" width="4.5703125" customWidth="1"/>
    <col min="206" max="206" width="4.5703125" style="13" customWidth="1"/>
    <col min="207" max="209" width="6.5703125" style="1" customWidth="1"/>
    <col min="210" max="210" width="9.5703125" customWidth="1"/>
    <col min="211" max="211" width="4.5703125" customWidth="1"/>
    <col min="212" max="212" width="4.5703125" style="1" customWidth="1"/>
    <col min="213" max="213" width="4.5703125" style="13" customWidth="1"/>
    <col min="214" max="216" width="6.5703125" style="1" customWidth="1"/>
    <col min="217" max="217" width="1" customWidth="1"/>
    <col min="218" max="218" width="11.5703125" customWidth="1"/>
    <col min="219" max="225" width="4.5703125" style="1" customWidth="1"/>
    <col min="226" max="226" width="6.5703125" style="1" customWidth="1"/>
    <col min="227" max="227" width="9.5703125" customWidth="1"/>
    <col min="228" max="229" width="4.5703125" customWidth="1"/>
    <col min="230" max="230" width="4.5703125" style="13" customWidth="1"/>
    <col min="231" max="233" width="6.5703125" style="1" customWidth="1"/>
    <col min="234" max="234" width="9.5703125" customWidth="1"/>
    <col min="235" max="235" width="4.5703125" customWidth="1"/>
    <col min="236" max="236" width="4.5703125" style="1" customWidth="1"/>
    <col min="237" max="237" width="4.5703125" style="13" customWidth="1"/>
    <col min="238" max="240" width="6.5703125" style="1" customWidth="1"/>
    <col min="241" max="241" width="0.85546875" customWidth="1"/>
    <col min="249" max="249" width="9.5703125" customWidth="1"/>
    <col min="250" max="250" width="4.140625" customWidth="1"/>
    <col min="251" max="251" width="6.140625" customWidth="1"/>
    <col min="252" max="252" width="4.140625" customWidth="1"/>
    <col min="253" max="253" width="5.140625" customWidth="1"/>
    <col min="254" max="255" width="5.42578125" customWidth="1"/>
    <col min="256" max="256" width="4.5703125" customWidth="1"/>
    <col min="257" max="257" width="6.42578125" customWidth="1"/>
    <col min="258" max="258" width="10" customWidth="1"/>
    <col min="259" max="259" width="3.85546875" customWidth="1"/>
    <col min="260" max="260" width="4.42578125" customWidth="1"/>
    <col min="261" max="261" width="5.42578125" customWidth="1"/>
    <col min="262" max="262" width="6.140625" customWidth="1"/>
    <col min="263" max="263" width="5.85546875" customWidth="1"/>
    <col min="264" max="264" width="6.85546875" customWidth="1"/>
    <col min="265" max="265" width="9.140625" customWidth="1"/>
    <col min="266" max="266" width="3.85546875" customWidth="1"/>
    <col min="267" max="267" width="4.42578125" customWidth="1"/>
    <col min="268" max="268" width="5.5703125" customWidth="1"/>
    <col min="269" max="270" width="5.42578125" customWidth="1"/>
    <col min="271" max="271" width="5.5703125" customWidth="1"/>
    <col min="272" max="273" width="27.42578125" customWidth="1"/>
    <col min="274" max="274" width="9.5703125" customWidth="1"/>
    <col min="275" max="277" width="4.140625" customWidth="1"/>
    <col min="278" max="279" width="4.5703125" customWidth="1"/>
    <col min="280" max="280" width="4.85546875" customWidth="1"/>
    <col min="281" max="281" width="4.5703125" customWidth="1"/>
    <col min="282" max="282" width="6.42578125" customWidth="1"/>
    <col min="283" max="283" width="10" customWidth="1"/>
    <col min="284" max="284" width="3.85546875" customWidth="1"/>
    <col min="285" max="285" width="4.42578125" customWidth="1"/>
    <col min="286" max="286" width="5.85546875" customWidth="1"/>
    <col min="287" max="287" width="6.140625" customWidth="1"/>
    <col min="288" max="288" width="5.85546875" customWidth="1"/>
    <col min="289" max="289" width="5.5703125" customWidth="1"/>
    <col min="290" max="290" width="9.140625" customWidth="1"/>
    <col min="291" max="291" width="3.85546875" customWidth="1"/>
    <col min="292" max="292" width="4.42578125" customWidth="1"/>
    <col min="293" max="293" width="5.5703125" customWidth="1"/>
    <col min="294" max="295" width="5.42578125" customWidth="1"/>
    <col min="296" max="296" width="5.5703125" customWidth="1"/>
    <col min="297" max="297" width="13.85546875" customWidth="1"/>
    <col min="298" max="298" width="22.42578125" customWidth="1"/>
    <col min="299" max="299" width="9.5703125" customWidth="1"/>
    <col min="300" max="302" width="4.140625" customWidth="1"/>
    <col min="303" max="305" width="4.42578125" customWidth="1"/>
    <col min="306" max="306" width="4.5703125" customWidth="1"/>
    <col min="307" max="307" width="6.42578125" customWidth="1"/>
    <col min="308" max="308" width="10" customWidth="1"/>
    <col min="309" max="309" width="3.85546875" customWidth="1"/>
    <col min="310" max="310" width="4.42578125" customWidth="1"/>
    <col min="311" max="311" width="5.42578125" customWidth="1"/>
    <col min="312" max="312" width="6.140625" customWidth="1"/>
    <col min="313" max="313" width="5.85546875" customWidth="1"/>
    <col min="314" max="314" width="5.5703125" customWidth="1"/>
    <col min="315" max="315" width="9.140625" customWidth="1"/>
    <col min="316" max="316" width="3.85546875" customWidth="1"/>
    <col min="317" max="317" width="4.42578125" customWidth="1"/>
    <col min="318" max="318" width="5.5703125" customWidth="1"/>
    <col min="319" max="320" width="5.42578125" customWidth="1"/>
    <col min="321" max="321" width="5.5703125" customWidth="1"/>
    <col min="322" max="323" width="18.42578125" customWidth="1"/>
    <col min="324" max="324" width="9.5703125" customWidth="1"/>
    <col min="325" max="327" width="4.140625" customWidth="1"/>
    <col min="328" max="328" width="3.85546875" customWidth="1"/>
    <col min="329" max="330" width="4.42578125" customWidth="1"/>
    <col min="331" max="331" width="4.5703125" customWidth="1"/>
    <col min="332" max="332" width="6.42578125" customWidth="1"/>
    <col min="333" max="333" width="10" customWidth="1"/>
    <col min="334" max="334" width="3.85546875" customWidth="1"/>
    <col min="335" max="335" width="4.42578125" customWidth="1"/>
    <col min="336" max="336" width="5.42578125" customWidth="1"/>
    <col min="337" max="337" width="6.140625" customWidth="1"/>
    <col min="338" max="338" width="5.85546875" customWidth="1"/>
    <col min="339" max="339" width="5.5703125" customWidth="1"/>
    <col min="340" max="340" width="9.140625" customWidth="1"/>
    <col min="341" max="341" width="3.85546875" customWidth="1"/>
    <col min="342" max="342" width="4.42578125" customWidth="1"/>
    <col min="343" max="343" width="5.5703125" customWidth="1"/>
    <col min="344" max="345" width="5.42578125" customWidth="1"/>
    <col min="346" max="346" width="5.5703125" customWidth="1"/>
    <col min="347" max="348" width="23.5703125" customWidth="1"/>
    <col min="349" max="349" width="9.5703125" customWidth="1"/>
    <col min="350" max="352" width="4.140625" customWidth="1"/>
    <col min="353" max="353" width="3.85546875" customWidth="1"/>
    <col min="354" max="355" width="4.42578125" customWidth="1"/>
    <col min="356" max="356" width="4.5703125" customWidth="1"/>
    <col min="357" max="357" width="6.42578125" customWidth="1"/>
    <col min="358" max="358" width="10" customWidth="1"/>
    <col min="359" max="359" width="3.85546875" customWidth="1"/>
    <col min="360" max="360" width="4.42578125" customWidth="1"/>
    <col min="361" max="361" width="5.42578125" customWidth="1"/>
    <col min="362" max="362" width="6.140625" customWidth="1"/>
    <col min="363" max="363" width="5.85546875" customWidth="1"/>
    <col min="364" max="364" width="5.5703125" customWidth="1"/>
    <col min="365" max="365" width="9.140625" customWidth="1"/>
    <col min="366" max="366" width="3.85546875" customWidth="1"/>
    <col min="367" max="367" width="4.42578125" customWidth="1"/>
    <col min="368" max="368" width="5.5703125" customWidth="1"/>
    <col min="369" max="370" width="5.42578125" customWidth="1"/>
    <col min="371" max="371" width="5.5703125" customWidth="1"/>
    <col min="372" max="373" width="16.5703125" customWidth="1"/>
    <col min="374" max="374" width="9.5703125" customWidth="1"/>
    <col min="375" max="377" width="4.140625" customWidth="1"/>
    <col min="378" max="378" width="3.85546875" customWidth="1"/>
    <col min="379" max="380" width="4.42578125" customWidth="1"/>
    <col min="381" max="381" width="4.5703125" customWidth="1"/>
    <col min="382" max="382" width="6.42578125" customWidth="1"/>
    <col min="383" max="383" width="10" customWidth="1"/>
    <col min="384" max="384" width="3.85546875" customWidth="1"/>
    <col min="385" max="385" width="4.42578125" customWidth="1"/>
    <col min="386" max="386" width="5.42578125" customWidth="1"/>
    <col min="387" max="387" width="6.140625" customWidth="1"/>
    <col min="388" max="388" width="5.85546875" customWidth="1"/>
    <col min="389" max="389" width="5.5703125" customWidth="1"/>
    <col min="390" max="390" width="9.140625" customWidth="1"/>
    <col min="391" max="391" width="3.85546875" customWidth="1"/>
    <col min="392" max="392" width="4.42578125" customWidth="1"/>
    <col min="393" max="393" width="5.5703125" customWidth="1"/>
    <col min="394" max="395" width="5.42578125" customWidth="1"/>
    <col min="396" max="396" width="5.5703125" customWidth="1"/>
    <col min="397" max="398" width="23.42578125" customWidth="1"/>
    <col min="399" max="399" width="9.5703125" customWidth="1"/>
    <col min="400" max="402" width="4.140625" customWidth="1"/>
    <col min="403" max="403" width="3.85546875" customWidth="1"/>
    <col min="404" max="405" width="4.42578125" customWidth="1"/>
    <col min="406" max="406" width="4.5703125" customWidth="1"/>
    <col min="407" max="407" width="6.42578125" customWidth="1"/>
    <col min="408" max="408" width="10" customWidth="1"/>
    <col min="409" max="409" width="3.85546875" customWidth="1"/>
    <col min="410" max="410" width="4.42578125" customWidth="1"/>
    <col min="411" max="411" width="5.42578125" customWidth="1"/>
    <col min="412" max="412" width="6.140625" customWidth="1"/>
    <col min="413" max="413" width="5.85546875" customWidth="1"/>
    <col min="414" max="414" width="5.5703125" customWidth="1"/>
    <col min="415" max="415" width="9.140625" customWidth="1"/>
    <col min="416" max="416" width="3.85546875" customWidth="1"/>
    <col min="417" max="417" width="4.42578125" customWidth="1"/>
    <col min="418" max="418" width="5.5703125" customWidth="1"/>
    <col min="419" max="420" width="5.42578125" customWidth="1"/>
    <col min="421" max="421" width="5.5703125" customWidth="1"/>
    <col min="422" max="422" width="17.42578125" customWidth="1"/>
    <col min="423" max="423" width="19.42578125" customWidth="1"/>
    <col min="424" max="424" width="9.5703125" customWidth="1"/>
    <col min="425" max="427" width="4.140625" customWidth="1"/>
    <col min="428" max="428" width="3.85546875" customWidth="1"/>
    <col min="429" max="430" width="4.42578125" customWidth="1"/>
    <col min="431" max="431" width="4.5703125" customWidth="1"/>
    <col min="432" max="432" width="6.42578125" customWidth="1"/>
    <col min="433" max="433" width="10" customWidth="1"/>
    <col min="434" max="434" width="3.85546875" customWidth="1"/>
    <col min="435" max="435" width="4.42578125" customWidth="1"/>
    <col min="436" max="436" width="5.42578125" customWidth="1"/>
    <col min="437" max="437" width="6.140625" customWidth="1"/>
    <col min="438" max="438" width="5.85546875" customWidth="1"/>
    <col min="439" max="439" width="5.5703125" customWidth="1"/>
    <col min="440" max="440" width="9.140625" customWidth="1"/>
    <col min="441" max="441" width="3.85546875" customWidth="1"/>
    <col min="442" max="442" width="4.42578125" customWidth="1"/>
    <col min="443" max="443" width="5.5703125" customWidth="1"/>
    <col min="444" max="445" width="5.42578125" customWidth="1"/>
    <col min="446" max="446" width="5.5703125" customWidth="1"/>
    <col min="447" max="448" width="20.5703125" customWidth="1"/>
    <col min="449" max="449" width="9.5703125" customWidth="1"/>
    <col min="450" max="452" width="4.140625" customWidth="1"/>
    <col min="453" max="453" width="3.85546875" customWidth="1"/>
    <col min="454" max="455" width="4.42578125" customWidth="1"/>
    <col min="456" max="456" width="4.5703125" customWidth="1"/>
    <col min="457" max="457" width="6.42578125" customWidth="1"/>
    <col min="458" max="458" width="10" customWidth="1"/>
    <col min="459" max="459" width="3.85546875" customWidth="1"/>
    <col min="460" max="460" width="4.42578125" customWidth="1"/>
    <col min="461" max="461" width="5.42578125" customWidth="1"/>
    <col min="462" max="462" width="6.140625" customWidth="1"/>
    <col min="463" max="463" width="5.85546875" customWidth="1"/>
    <col min="464" max="464" width="5.5703125" customWidth="1"/>
    <col min="465" max="465" width="9.140625" customWidth="1"/>
    <col min="466" max="466" width="3.85546875" customWidth="1"/>
    <col min="467" max="467" width="4.42578125" customWidth="1"/>
    <col min="468" max="468" width="5.5703125" customWidth="1"/>
    <col min="469" max="470" width="5.42578125" customWidth="1"/>
    <col min="471" max="471" width="5.5703125" customWidth="1"/>
    <col min="472" max="473" width="21.140625" customWidth="1"/>
    <col min="474" max="474" width="9.5703125" customWidth="1"/>
    <col min="475" max="477" width="4.140625" customWidth="1"/>
    <col min="478" max="478" width="3.85546875" customWidth="1"/>
    <col min="479" max="480" width="4.42578125" customWidth="1"/>
    <col min="481" max="481" width="4.5703125" customWidth="1"/>
    <col min="482" max="482" width="6.42578125" customWidth="1"/>
    <col min="483" max="483" width="10" customWidth="1"/>
    <col min="484" max="484" width="3.85546875" customWidth="1"/>
    <col min="485" max="485" width="4.42578125" customWidth="1"/>
    <col min="486" max="486" width="5.42578125" customWidth="1"/>
    <col min="487" max="487" width="6.140625" customWidth="1"/>
    <col min="488" max="488" width="5.85546875" customWidth="1"/>
    <col min="489" max="489" width="5.5703125" customWidth="1"/>
    <col min="490" max="490" width="9.140625" customWidth="1"/>
    <col min="491" max="491" width="3.85546875" customWidth="1"/>
    <col min="492" max="492" width="4.42578125" customWidth="1"/>
    <col min="493" max="493" width="5.5703125" customWidth="1"/>
    <col min="494" max="495" width="5.42578125" customWidth="1"/>
    <col min="496" max="496" width="5.5703125" customWidth="1"/>
    <col min="497" max="497" width="0.85546875" customWidth="1"/>
    <col min="505" max="505" width="9.5703125" customWidth="1"/>
    <col min="506" max="506" width="4.140625" customWidth="1"/>
    <col min="507" max="507" width="6.140625" customWidth="1"/>
    <col min="508" max="508" width="4.140625" customWidth="1"/>
    <col min="509" max="509" width="5.140625" customWidth="1"/>
    <col min="510" max="511" width="5.42578125" customWidth="1"/>
    <col min="512" max="512" width="4.5703125" customWidth="1"/>
    <col min="513" max="513" width="6.42578125" customWidth="1"/>
    <col min="514" max="514" width="10" customWidth="1"/>
    <col min="515" max="515" width="3.85546875" customWidth="1"/>
    <col min="516" max="516" width="4.42578125" customWidth="1"/>
    <col min="517" max="517" width="5.42578125" customWidth="1"/>
    <col min="518" max="518" width="6.140625" customWidth="1"/>
    <col min="519" max="519" width="5.85546875" customWidth="1"/>
    <col min="520" max="520" width="6.85546875" customWidth="1"/>
    <col min="521" max="521" width="9.140625" customWidth="1"/>
    <col min="522" max="522" width="3.85546875" customWidth="1"/>
    <col min="523" max="523" width="4.42578125" customWidth="1"/>
    <col min="524" max="524" width="5.5703125" customWidth="1"/>
    <col min="525" max="526" width="5.42578125" customWidth="1"/>
    <col min="527" max="527" width="5.5703125" customWidth="1"/>
    <col min="528" max="529" width="27.42578125" customWidth="1"/>
    <col min="530" max="530" width="9.5703125" customWidth="1"/>
    <col min="531" max="533" width="4.140625" customWidth="1"/>
    <col min="534" max="535" width="4.5703125" customWidth="1"/>
    <col min="536" max="536" width="4.85546875" customWidth="1"/>
    <col min="537" max="537" width="4.5703125" customWidth="1"/>
    <col min="538" max="538" width="6.42578125" customWidth="1"/>
    <col min="539" max="539" width="10" customWidth="1"/>
    <col min="540" max="540" width="3.85546875" customWidth="1"/>
    <col min="541" max="541" width="4.42578125" customWidth="1"/>
    <col min="542" max="542" width="5.85546875" customWidth="1"/>
    <col min="543" max="543" width="6.140625" customWidth="1"/>
    <col min="544" max="544" width="5.85546875" customWidth="1"/>
    <col min="545" max="545" width="5.5703125" customWidth="1"/>
    <col min="546" max="546" width="9.140625" customWidth="1"/>
    <col min="547" max="547" width="3.85546875" customWidth="1"/>
    <col min="548" max="548" width="4.42578125" customWidth="1"/>
    <col min="549" max="549" width="5.5703125" customWidth="1"/>
    <col min="550" max="551" width="5.42578125" customWidth="1"/>
    <col min="552" max="552" width="5.5703125" customWidth="1"/>
    <col min="553" max="553" width="13.85546875" customWidth="1"/>
    <col min="554" max="554" width="22.42578125" customWidth="1"/>
    <col min="555" max="555" width="9.5703125" customWidth="1"/>
    <col min="556" max="558" width="4.140625" customWidth="1"/>
    <col min="559" max="561" width="4.42578125" customWidth="1"/>
    <col min="562" max="562" width="4.5703125" customWidth="1"/>
    <col min="563" max="563" width="6.42578125" customWidth="1"/>
    <col min="564" max="564" width="10" customWidth="1"/>
    <col min="565" max="565" width="3.85546875" customWidth="1"/>
    <col min="566" max="566" width="4.42578125" customWidth="1"/>
    <col min="567" max="567" width="5.42578125" customWidth="1"/>
    <col min="568" max="568" width="6.140625" customWidth="1"/>
    <col min="569" max="569" width="5.85546875" customWidth="1"/>
    <col min="570" max="570" width="5.5703125" customWidth="1"/>
    <col min="571" max="571" width="9.140625" customWidth="1"/>
    <col min="572" max="572" width="3.85546875" customWidth="1"/>
    <col min="573" max="573" width="4.42578125" customWidth="1"/>
    <col min="574" max="574" width="5.5703125" customWidth="1"/>
    <col min="575" max="576" width="5.42578125" customWidth="1"/>
    <col min="577" max="577" width="5.5703125" customWidth="1"/>
    <col min="578" max="579" width="18.42578125" customWidth="1"/>
    <col min="580" max="580" width="9.5703125" customWidth="1"/>
    <col min="581" max="583" width="4.140625" customWidth="1"/>
    <col min="584" max="584" width="3.85546875" customWidth="1"/>
    <col min="585" max="586" width="4.42578125" customWidth="1"/>
    <col min="587" max="587" width="4.5703125" customWidth="1"/>
    <col min="588" max="588" width="6.42578125" customWidth="1"/>
    <col min="589" max="589" width="10" customWidth="1"/>
    <col min="590" max="590" width="3.85546875" customWidth="1"/>
    <col min="591" max="591" width="4.42578125" customWidth="1"/>
    <col min="592" max="592" width="5.42578125" customWidth="1"/>
    <col min="593" max="593" width="6.140625" customWidth="1"/>
    <col min="594" max="594" width="5.85546875" customWidth="1"/>
    <col min="595" max="595" width="5.5703125" customWidth="1"/>
    <col min="596" max="596" width="9.140625" customWidth="1"/>
    <col min="597" max="597" width="3.85546875" customWidth="1"/>
    <col min="598" max="598" width="4.42578125" customWidth="1"/>
    <col min="599" max="599" width="5.5703125" customWidth="1"/>
    <col min="600" max="601" width="5.42578125" customWidth="1"/>
    <col min="602" max="602" width="5.5703125" customWidth="1"/>
    <col min="603" max="604" width="23.5703125" customWidth="1"/>
    <col min="605" max="605" width="9.5703125" customWidth="1"/>
    <col min="606" max="608" width="4.140625" customWidth="1"/>
    <col min="609" max="609" width="3.85546875" customWidth="1"/>
    <col min="610" max="611" width="4.42578125" customWidth="1"/>
    <col min="612" max="612" width="4.5703125" customWidth="1"/>
    <col min="613" max="613" width="6.42578125" customWidth="1"/>
    <col min="614" max="614" width="10" customWidth="1"/>
    <col min="615" max="615" width="3.85546875" customWidth="1"/>
    <col min="616" max="616" width="4.42578125" customWidth="1"/>
    <col min="617" max="617" width="5.42578125" customWidth="1"/>
    <col min="618" max="618" width="6.140625" customWidth="1"/>
    <col min="619" max="619" width="5.85546875" customWidth="1"/>
    <col min="620" max="620" width="5.5703125" customWidth="1"/>
    <col min="621" max="621" width="9.140625" customWidth="1"/>
    <col min="622" max="622" width="3.85546875" customWidth="1"/>
    <col min="623" max="623" width="4.42578125" customWidth="1"/>
    <col min="624" max="624" width="5.5703125" customWidth="1"/>
    <col min="625" max="626" width="5.42578125" customWidth="1"/>
    <col min="627" max="627" width="5.5703125" customWidth="1"/>
    <col min="628" max="629" width="16.5703125" customWidth="1"/>
    <col min="630" max="630" width="9.5703125" customWidth="1"/>
    <col min="631" max="633" width="4.140625" customWidth="1"/>
    <col min="634" max="634" width="3.85546875" customWidth="1"/>
    <col min="635" max="636" width="4.42578125" customWidth="1"/>
    <col min="637" max="637" width="4.5703125" customWidth="1"/>
    <col min="638" max="638" width="6.42578125" customWidth="1"/>
    <col min="639" max="639" width="10" customWidth="1"/>
    <col min="640" max="640" width="3.85546875" customWidth="1"/>
    <col min="641" max="641" width="4.42578125" customWidth="1"/>
    <col min="642" max="642" width="5.42578125" customWidth="1"/>
    <col min="643" max="643" width="6.140625" customWidth="1"/>
    <col min="644" max="644" width="5.85546875" customWidth="1"/>
    <col min="645" max="645" width="5.5703125" customWidth="1"/>
    <col min="646" max="646" width="9.140625" customWidth="1"/>
    <col min="647" max="647" width="3.85546875" customWidth="1"/>
    <col min="648" max="648" width="4.42578125" customWidth="1"/>
    <col min="649" max="649" width="5.5703125" customWidth="1"/>
    <col min="650" max="651" width="5.42578125" customWidth="1"/>
    <col min="652" max="652" width="5.5703125" customWidth="1"/>
    <col min="653" max="654" width="23.42578125" customWidth="1"/>
    <col min="655" max="655" width="9.5703125" customWidth="1"/>
    <col min="656" max="658" width="4.140625" customWidth="1"/>
    <col min="659" max="659" width="3.85546875" customWidth="1"/>
    <col min="660" max="661" width="4.42578125" customWidth="1"/>
    <col min="662" max="662" width="4.5703125" customWidth="1"/>
    <col min="663" max="663" width="6.42578125" customWidth="1"/>
    <col min="664" max="664" width="10" customWidth="1"/>
    <col min="665" max="665" width="3.85546875" customWidth="1"/>
    <col min="666" max="666" width="4.42578125" customWidth="1"/>
    <col min="667" max="667" width="5.42578125" customWidth="1"/>
    <col min="668" max="668" width="6.140625" customWidth="1"/>
    <col min="669" max="669" width="5.85546875" customWidth="1"/>
    <col min="670" max="670" width="5.5703125" customWidth="1"/>
    <col min="671" max="671" width="9.140625" customWidth="1"/>
    <col min="672" max="672" width="3.85546875" customWidth="1"/>
    <col min="673" max="673" width="4.42578125" customWidth="1"/>
    <col min="674" max="674" width="5.5703125" customWidth="1"/>
    <col min="675" max="676" width="5.42578125" customWidth="1"/>
    <col min="677" max="677" width="5.5703125" customWidth="1"/>
    <col min="678" max="678" width="17.42578125" customWidth="1"/>
    <col min="679" max="679" width="19.42578125" customWidth="1"/>
    <col min="680" max="680" width="9.5703125" customWidth="1"/>
    <col min="681" max="683" width="4.140625" customWidth="1"/>
    <col min="684" max="684" width="3.85546875" customWidth="1"/>
    <col min="685" max="686" width="4.42578125" customWidth="1"/>
    <col min="687" max="687" width="4.5703125" customWidth="1"/>
    <col min="688" max="688" width="6.42578125" customWidth="1"/>
    <col min="689" max="689" width="10" customWidth="1"/>
    <col min="690" max="690" width="3.85546875" customWidth="1"/>
    <col min="691" max="691" width="4.42578125" customWidth="1"/>
    <col min="692" max="692" width="5.42578125" customWidth="1"/>
    <col min="693" max="693" width="6.140625" customWidth="1"/>
    <col min="694" max="694" width="5.85546875" customWidth="1"/>
    <col min="695" max="695" width="5.5703125" customWidth="1"/>
    <col min="696" max="696" width="9.140625" customWidth="1"/>
    <col min="697" max="697" width="3.85546875" customWidth="1"/>
    <col min="698" max="698" width="4.42578125" customWidth="1"/>
    <col min="699" max="699" width="5.5703125" customWidth="1"/>
    <col min="700" max="701" width="5.42578125" customWidth="1"/>
    <col min="702" max="702" width="5.5703125" customWidth="1"/>
    <col min="703" max="704" width="20.5703125" customWidth="1"/>
    <col min="705" max="705" width="9.5703125" customWidth="1"/>
    <col min="706" max="708" width="4.140625" customWidth="1"/>
    <col min="709" max="709" width="3.85546875" customWidth="1"/>
    <col min="710" max="711" width="4.42578125" customWidth="1"/>
    <col min="712" max="712" width="4.5703125" customWidth="1"/>
    <col min="713" max="713" width="6.42578125" customWidth="1"/>
    <col min="714" max="714" width="10" customWidth="1"/>
    <col min="715" max="715" width="3.85546875" customWidth="1"/>
    <col min="716" max="716" width="4.42578125" customWidth="1"/>
    <col min="717" max="717" width="5.42578125" customWidth="1"/>
    <col min="718" max="718" width="6.140625" customWidth="1"/>
    <col min="719" max="719" width="5.85546875" customWidth="1"/>
    <col min="720" max="720" width="5.5703125" customWidth="1"/>
    <col min="721" max="721" width="9.140625" customWidth="1"/>
    <col min="722" max="722" width="3.85546875" customWidth="1"/>
    <col min="723" max="723" width="4.42578125" customWidth="1"/>
    <col min="724" max="724" width="5.5703125" customWidth="1"/>
    <col min="725" max="726" width="5.42578125" customWidth="1"/>
    <col min="727" max="727" width="5.5703125" customWidth="1"/>
    <col min="728" max="729" width="21.140625" customWidth="1"/>
    <col min="730" max="730" width="9.5703125" customWidth="1"/>
    <col min="731" max="733" width="4.140625" customWidth="1"/>
    <col min="734" max="734" width="3.85546875" customWidth="1"/>
    <col min="735" max="736" width="4.42578125" customWidth="1"/>
    <col min="737" max="737" width="4.5703125" customWidth="1"/>
    <col min="738" max="738" width="6.42578125" customWidth="1"/>
    <col min="739" max="739" width="10" customWidth="1"/>
    <col min="740" max="740" width="3.85546875" customWidth="1"/>
    <col min="741" max="741" width="4.42578125" customWidth="1"/>
    <col min="742" max="742" width="5.42578125" customWidth="1"/>
    <col min="743" max="743" width="6.140625" customWidth="1"/>
    <col min="744" max="744" width="5.85546875" customWidth="1"/>
    <col min="745" max="745" width="5.5703125" customWidth="1"/>
    <col min="746" max="746" width="9.140625" customWidth="1"/>
    <col min="747" max="747" width="3.85546875" customWidth="1"/>
    <col min="748" max="748" width="4.42578125" customWidth="1"/>
    <col min="749" max="749" width="5.5703125" customWidth="1"/>
    <col min="750" max="751" width="5.42578125" customWidth="1"/>
    <col min="752" max="752" width="5.5703125" customWidth="1"/>
    <col min="753" max="753" width="0.85546875" customWidth="1"/>
    <col min="761" max="761" width="9.5703125" customWidth="1"/>
    <col min="762" max="762" width="4.140625" customWidth="1"/>
    <col min="763" max="763" width="6.140625" customWidth="1"/>
    <col min="764" max="764" width="4.140625" customWidth="1"/>
    <col min="765" max="765" width="5.140625" customWidth="1"/>
    <col min="766" max="767" width="5.42578125" customWidth="1"/>
    <col min="768" max="768" width="4.5703125" customWidth="1"/>
    <col min="769" max="769" width="6.42578125" customWidth="1"/>
    <col min="770" max="770" width="10" customWidth="1"/>
    <col min="771" max="771" width="3.85546875" customWidth="1"/>
    <col min="772" max="772" width="4.42578125" customWidth="1"/>
    <col min="773" max="773" width="5.42578125" customWidth="1"/>
    <col min="774" max="774" width="6.140625" customWidth="1"/>
    <col min="775" max="775" width="5.85546875" customWidth="1"/>
    <col min="776" max="776" width="6.85546875" customWidth="1"/>
    <col min="777" max="777" width="9.140625" customWidth="1"/>
    <col min="778" max="778" width="3.85546875" customWidth="1"/>
    <col min="779" max="779" width="4.42578125" customWidth="1"/>
    <col min="780" max="780" width="5.5703125" customWidth="1"/>
    <col min="781" max="782" width="5.42578125" customWidth="1"/>
    <col min="783" max="783" width="5.5703125" customWidth="1"/>
    <col min="784" max="785" width="27.42578125" customWidth="1"/>
    <col min="786" max="786" width="9.5703125" customWidth="1"/>
    <col min="787" max="789" width="4.140625" customWidth="1"/>
    <col min="790" max="791" width="4.5703125" customWidth="1"/>
    <col min="792" max="792" width="4.85546875" customWidth="1"/>
    <col min="793" max="793" width="4.5703125" customWidth="1"/>
    <col min="794" max="794" width="6.42578125" customWidth="1"/>
    <col min="795" max="795" width="10" customWidth="1"/>
    <col min="796" max="796" width="3.85546875" customWidth="1"/>
    <col min="797" max="797" width="4.42578125" customWidth="1"/>
    <col min="798" max="798" width="5.85546875" customWidth="1"/>
    <col min="799" max="799" width="6.140625" customWidth="1"/>
    <col min="800" max="800" width="5.85546875" customWidth="1"/>
    <col min="801" max="801" width="5.5703125" customWidth="1"/>
    <col min="802" max="802" width="9.140625" customWidth="1"/>
    <col min="803" max="803" width="3.85546875" customWidth="1"/>
    <col min="804" max="804" width="4.42578125" customWidth="1"/>
    <col min="805" max="805" width="5.5703125" customWidth="1"/>
    <col min="806" max="807" width="5.42578125" customWidth="1"/>
    <col min="808" max="808" width="5.5703125" customWidth="1"/>
    <col min="809" max="809" width="13.85546875" customWidth="1"/>
    <col min="810" max="810" width="22.42578125" customWidth="1"/>
    <col min="811" max="811" width="9.5703125" customWidth="1"/>
    <col min="812" max="814" width="4.140625" customWidth="1"/>
    <col min="815" max="817" width="4.42578125" customWidth="1"/>
    <col min="818" max="818" width="4.5703125" customWidth="1"/>
    <col min="819" max="819" width="6.42578125" customWidth="1"/>
    <col min="820" max="820" width="10" customWidth="1"/>
    <col min="821" max="821" width="3.85546875" customWidth="1"/>
    <col min="822" max="822" width="4.42578125" customWidth="1"/>
    <col min="823" max="823" width="5.42578125" customWidth="1"/>
    <col min="824" max="824" width="6.140625" customWidth="1"/>
    <col min="825" max="825" width="5.85546875" customWidth="1"/>
    <col min="826" max="826" width="5.5703125" customWidth="1"/>
    <col min="827" max="827" width="9.140625" customWidth="1"/>
    <col min="828" max="828" width="3.85546875" customWidth="1"/>
    <col min="829" max="829" width="4.42578125" customWidth="1"/>
    <col min="830" max="830" width="5.5703125" customWidth="1"/>
    <col min="831" max="832" width="5.42578125" customWidth="1"/>
    <col min="833" max="833" width="5.5703125" customWidth="1"/>
    <col min="834" max="835" width="18.42578125" customWidth="1"/>
    <col min="836" max="836" width="9.5703125" customWidth="1"/>
    <col min="837" max="839" width="4.140625" customWidth="1"/>
    <col min="840" max="840" width="3.85546875" customWidth="1"/>
    <col min="841" max="842" width="4.42578125" customWidth="1"/>
    <col min="843" max="843" width="4.5703125" customWidth="1"/>
    <col min="844" max="844" width="6.42578125" customWidth="1"/>
    <col min="845" max="845" width="10" customWidth="1"/>
    <col min="846" max="846" width="3.85546875" customWidth="1"/>
    <col min="847" max="847" width="4.42578125" customWidth="1"/>
    <col min="848" max="848" width="5.42578125" customWidth="1"/>
    <col min="849" max="849" width="6.140625" customWidth="1"/>
    <col min="850" max="850" width="5.85546875" customWidth="1"/>
    <col min="851" max="851" width="5.5703125" customWidth="1"/>
    <col min="852" max="852" width="9.140625" customWidth="1"/>
    <col min="853" max="853" width="3.85546875" customWidth="1"/>
    <col min="854" max="854" width="4.42578125" customWidth="1"/>
    <col min="855" max="855" width="5.5703125" customWidth="1"/>
    <col min="856" max="857" width="5.42578125" customWidth="1"/>
    <col min="858" max="858" width="5.5703125" customWidth="1"/>
    <col min="859" max="860" width="23.5703125" customWidth="1"/>
    <col min="861" max="861" width="9.5703125" customWidth="1"/>
    <col min="862" max="864" width="4.140625" customWidth="1"/>
    <col min="865" max="865" width="3.85546875" customWidth="1"/>
    <col min="866" max="867" width="4.42578125" customWidth="1"/>
    <col min="868" max="868" width="4.5703125" customWidth="1"/>
    <col min="869" max="869" width="6.42578125" customWidth="1"/>
    <col min="870" max="870" width="10" customWidth="1"/>
    <col min="871" max="871" width="3.85546875" customWidth="1"/>
    <col min="872" max="872" width="4.42578125" customWidth="1"/>
    <col min="873" max="873" width="5.42578125" customWidth="1"/>
    <col min="874" max="874" width="6.140625" customWidth="1"/>
    <col min="875" max="875" width="5.85546875" customWidth="1"/>
    <col min="876" max="876" width="5.5703125" customWidth="1"/>
    <col min="877" max="877" width="9.140625" customWidth="1"/>
    <col min="878" max="878" width="3.85546875" customWidth="1"/>
    <col min="879" max="879" width="4.42578125" customWidth="1"/>
    <col min="880" max="880" width="5.5703125" customWidth="1"/>
    <col min="881" max="882" width="5.42578125" customWidth="1"/>
    <col min="883" max="883" width="5.5703125" customWidth="1"/>
    <col min="884" max="885" width="16.5703125" customWidth="1"/>
    <col min="886" max="886" width="9.5703125" customWidth="1"/>
    <col min="887" max="889" width="4.140625" customWidth="1"/>
    <col min="890" max="890" width="3.85546875" customWidth="1"/>
    <col min="891" max="892" width="4.42578125" customWidth="1"/>
    <col min="893" max="893" width="4.5703125" customWidth="1"/>
    <col min="894" max="894" width="6.42578125" customWidth="1"/>
    <col min="895" max="895" width="10" customWidth="1"/>
    <col min="896" max="896" width="3.85546875" customWidth="1"/>
    <col min="897" max="897" width="4.42578125" customWidth="1"/>
    <col min="898" max="898" width="5.42578125" customWidth="1"/>
    <col min="899" max="899" width="6.140625" customWidth="1"/>
    <col min="900" max="900" width="5.85546875" customWidth="1"/>
    <col min="901" max="901" width="5.5703125" customWidth="1"/>
    <col min="902" max="902" width="9.140625" customWidth="1"/>
    <col min="903" max="903" width="3.85546875" customWidth="1"/>
    <col min="904" max="904" width="4.42578125" customWidth="1"/>
    <col min="905" max="905" width="5.5703125" customWidth="1"/>
    <col min="906" max="907" width="5.42578125" customWidth="1"/>
    <col min="908" max="908" width="5.5703125" customWidth="1"/>
    <col min="909" max="910" width="23.42578125" customWidth="1"/>
    <col min="911" max="911" width="9.5703125" customWidth="1"/>
    <col min="912" max="914" width="4.140625" customWidth="1"/>
    <col min="915" max="915" width="3.85546875" customWidth="1"/>
    <col min="916" max="917" width="4.42578125" customWidth="1"/>
    <col min="918" max="918" width="4.5703125" customWidth="1"/>
    <col min="919" max="919" width="6.42578125" customWidth="1"/>
    <col min="920" max="920" width="10" customWidth="1"/>
    <col min="921" max="921" width="3.85546875" customWidth="1"/>
    <col min="922" max="922" width="4.42578125" customWidth="1"/>
    <col min="923" max="923" width="5.42578125" customWidth="1"/>
    <col min="924" max="924" width="6.140625" customWidth="1"/>
    <col min="925" max="925" width="5.85546875" customWidth="1"/>
    <col min="926" max="926" width="5.5703125" customWidth="1"/>
    <col min="927" max="927" width="9.140625" customWidth="1"/>
    <col min="928" max="928" width="3.85546875" customWidth="1"/>
    <col min="929" max="929" width="4.42578125" customWidth="1"/>
    <col min="930" max="930" width="5.5703125" customWidth="1"/>
    <col min="931" max="932" width="5.42578125" customWidth="1"/>
    <col min="933" max="933" width="5.5703125" customWidth="1"/>
    <col min="934" max="934" width="17.42578125" customWidth="1"/>
    <col min="935" max="935" width="19.42578125" customWidth="1"/>
    <col min="936" max="936" width="9.5703125" customWidth="1"/>
    <col min="937" max="939" width="4.140625" customWidth="1"/>
    <col min="940" max="940" width="3.85546875" customWidth="1"/>
    <col min="941" max="942" width="4.42578125" customWidth="1"/>
    <col min="943" max="943" width="4.5703125" customWidth="1"/>
    <col min="944" max="944" width="6.42578125" customWidth="1"/>
    <col min="945" max="945" width="10" customWidth="1"/>
    <col min="946" max="946" width="3.85546875" customWidth="1"/>
    <col min="947" max="947" width="4.42578125" customWidth="1"/>
    <col min="948" max="948" width="5.42578125" customWidth="1"/>
    <col min="949" max="949" width="6.140625" customWidth="1"/>
    <col min="950" max="950" width="5.85546875" customWidth="1"/>
    <col min="951" max="951" width="5.5703125" customWidth="1"/>
    <col min="952" max="952" width="9.140625" customWidth="1"/>
    <col min="953" max="953" width="3.85546875" customWidth="1"/>
    <col min="954" max="954" width="4.42578125" customWidth="1"/>
    <col min="955" max="955" width="5.5703125" customWidth="1"/>
    <col min="956" max="957" width="5.42578125" customWidth="1"/>
    <col min="958" max="958" width="5.5703125" customWidth="1"/>
    <col min="959" max="960" width="20.5703125" customWidth="1"/>
    <col min="961" max="961" width="9.5703125" customWidth="1"/>
    <col min="962" max="964" width="4.140625" customWidth="1"/>
    <col min="965" max="965" width="3.85546875" customWidth="1"/>
    <col min="966" max="967" width="4.42578125" customWidth="1"/>
    <col min="968" max="968" width="4.5703125" customWidth="1"/>
    <col min="969" max="969" width="6.42578125" customWidth="1"/>
    <col min="970" max="970" width="10" customWidth="1"/>
    <col min="971" max="971" width="3.85546875" customWidth="1"/>
    <col min="972" max="972" width="4.42578125" customWidth="1"/>
    <col min="973" max="973" width="5.42578125" customWidth="1"/>
    <col min="974" max="974" width="6.140625" customWidth="1"/>
    <col min="975" max="975" width="5.85546875" customWidth="1"/>
    <col min="976" max="976" width="5.5703125" customWidth="1"/>
    <col min="977" max="977" width="9.140625" customWidth="1"/>
    <col min="978" max="978" width="3.85546875" customWidth="1"/>
    <col min="979" max="979" width="4.42578125" customWidth="1"/>
    <col min="980" max="980" width="5.5703125" customWidth="1"/>
    <col min="981" max="982" width="5.42578125" customWidth="1"/>
    <col min="983" max="983" width="5.5703125" customWidth="1"/>
    <col min="984" max="985" width="21.140625" customWidth="1"/>
    <col min="986" max="986" width="9.5703125" customWidth="1"/>
    <col min="987" max="989" width="4.140625" customWidth="1"/>
    <col min="990" max="990" width="3.85546875" customWidth="1"/>
    <col min="991" max="992" width="4.42578125" customWidth="1"/>
    <col min="993" max="993" width="4.5703125" customWidth="1"/>
    <col min="994" max="994" width="6.42578125" customWidth="1"/>
    <col min="995" max="995" width="10" customWidth="1"/>
    <col min="996" max="996" width="3.85546875" customWidth="1"/>
    <col min="997" max="997" width="4.42578125" customWidth="1"/>
    <col min="998" max="998" width="5.42578125" customWidth="1"/>
    <col min="999" max="999" width="6.140625" customWidth="1"/>
    <col min="1000" max="1000" width="5.85546875" customWidth="1"/>
    <col min="1001" max="1001" width="5.5703125" customWidth="1"/>
    <col min="1002" max="1002" width="9.140625" customWidth="1"/>
    <col min="1003" max="1003" width="3.85546875" customWidth="1"/>
    <col min="1004" max="1004" width="4.42578125" customWidth="1"/>
    <col min="1005" max="1005" width="5.5703125" customWidth="1"/>
    <col min="1006" max="1007" width="5.42578125" customWidth="1"/>
    <col min="1008" max="1008" width="5.5703125" customWidth="1"/>
    <col min="1009" max="1009" width="0.85546875" customWidth="1"/>
    <col min="1017" max="1017" width="9.5703125" customWidth="1"/>
    <col min="1018" max="1018" width="4.140625" customWidth="1"/>
    <col min="1019" max="1019" width="6.140625" customWidth="1"/>
    <col min="1020" max="1020" width="4.140625" customWidth="1"/>
    <col min="1021" max="1021" width="5.140625" customWidth="1"/>
    <col min="1022" max="1023" width="5.42578125" customWidth="1"/>
    <col min="1024" max="1024" width="4.5703125" customWidth="1"/>
    <col min="1025" max="1025" width="6.42578125" customWidth="1"/>
    <col min="1026" max="1026" width="10" customWidth="1"/>
    <col min="1027" max="1027" width="3.85546875" customWidth="1"/>
    <col min="1028" max="1028" width="4.42578125" customWidth="1"/>
    <col min="1029" max="1029" width="5.42578125" customWidth="1"/>
    <col min="1030" max="1030" width="6.140625" customWidth="1"/>
    <col min="1031" max="1031" width="5.85546875" customWidth="1"/>
    <col min="1032" max="1032" width="6.85546875" customWidth="1"/>
    <col min="1033" max="1033" width="9.140625" customWidth="1"/>
    <col min="1034" max="1034" width="3.85546875" customWidth="1"/>
    <col min="1035" max="1035" width="4.42578125" customWidth="1"/>
    <col min="1036" max="1036" width="5.5703125" customWidth="1"/>
    <col min="1037" max="1038" width="5.42578125" customWidth="1"/>
    <col min="1039" max="1039" width="5.5703125" customWidth="1"/>
    <col min="1040" max="1041" width="27.42578125" customWidth="1"/>
    <col min="1042" max="1042" width="9.5703125" customWidth="1"/>
    <col min="1043" max="1045" width="4.140625" customWidth="1"/>
    <col min="1046" max="1047" width="4.5703125" customWidth="1"/>
    <col min="1048" max="1048" width="4.85546875" customWidth="1"/>
    <col min="1049" max="1049" width="4.5703125" customWidth="1"/>
    <col min="1050" max="1050" width="6.42578125" customWidth="1"/>
    <col min="1051" max="1051" width="10" customWidth="1"/>
    <col min="1052" max="1052" width="3.85546875" customWidth="1"/>
    <col min="1053" max="1053" width="4.42578125" customWidth="1"/>
    <col min="1054" max="1054" width="5.85546875" customWidth="1"/>
    <col min="1055" max="1055" width="6.140625" customWidth="1"/>
    <col min="1056" max="1056" width="5.85546875" customWidth="1"/>
    <col min="1057" max="1057" width="5.5703125" customWidth="1"/>
    <col min="1058" max="1058" width="9.140625" customWidth="1"/>
    <col min="1059" max="1059" width="3.85546875" customWidth="1"/>
    <col min="1060" max="1060" width="4.42578125" customWidth="1"/>
    <col min="1061" max="1061" width="5.5703125" customWidth="1"/>
    <col min="1062" max="1063" width="5.42578125" customWidth="1"/>
    <col min="1064" max="1064" width="5.5703125" customWidth="1"/>
    <col min="1065" max="1065" width="13.85546875" customWidth="1"/>
    <col min="1066" max="1066" width="22.42578125" customWidth="1"/>
    <col min="1067" max="1067" width="9.5703125" customWidth="1"/>
    <col min="1068" max="1070" width="4.140625" customWidth="1"/>
    <col min="1071" max="1073" width="4.42578125" customWidth="1"/>
    <col min="1074" max="1074" width="4.5703125" customWidth="1"/>
    <col min="1075" max="1075" width="6.42578125" customWidth="1"/>
    <col min="1076" max="1076" width="10" customWidth="1"/>
    <col min="1077" max="1077" width="3.85546875" customWidth="1"/>
    <col min="1078" max="1078" width="4.42578125" customWidth="1"/>
    <col min="1079" max="1079" width="5.42578125" customWidth="1"/>
    <col min="1080" max="1080" width="6.140625" customWidth="1"/>
    <col min="1081" max="1081" width="5.85546875" customWidth="1"/>
    <col min="1082" max="1082" width="5.5703125" customWidth="1"/>
    <col min="1083" max="1083" width="9.140625" customWidth="1"/>
    <col min="1084" max="1084" width="3.85546875" customWidth="1"/>
    <col min="1085" max="1085" width="4.42578125" customWidth="1"/>
    <col min="1086" max="1086" width="5.5703125" customWidth="1"/>
    <col min="1087" max="1088" width="5.42578125" customWidth="1"/>
    <col min="1089" max="1089" width="5.5703125" customWidth="1"/>
    <col min="1090" max="1091" width="18.42578125" customWidth="1"/>
    <col min="1092" max="1092" width="9.5703125" customWidth="1"/>
    <col min="1093" max="1095" width="4.140625" customWidth="1"/>
    <col min="1096" max="1096" width="3.85546875" customWidth="1"/>
    <col min="1097" max="1098" width="4.42578125" customWidth="1"/>
    <col min="1099" max="1099" width="4.5703125" customWidth="1"/>
    <col min="1100" max="1100" width="6.42578125" customWidth="1"/>
    <col min="1101" max="1101" width="10" customWidth="1"/>
    <col min="1102" max="1102" width="3.85546875" customWidth="1"/>
    <col min="1103" max="1103" width="4.42578125" customWidth="1"/>
    <col min="1104" max="1104" width="5.42578125" customWidth="1"/>
    <col min="1105" max="1105" width="6.140625" customWidth="1"/>
    <col min="1106" max="1106" width="5.85546875" customWidth="1"/>
    <col min="1107" max="1107" width="5.5703125" customWidth="1"/>
    <col min="1108" max="1108" width="9.140625" customWidth="1"/>
    <col min="1109" max="1109" width="3.85546875" customWidth="1"/>
    <col min="1110" max="1110" width="4.42578125" customWidth="1"/>
    <col min="1111" max="1111" width="5.5703125" customWidth="1"/>
    <col min="1112" max="1113" width="5.42578125" customWidth="1"/>
    <col min="1114" max="1114" width="5.5703125" customWidth="1"/>
    <col min="1115" max="1116" width="23.5703125" customWidth="1"/>
    <col min="1117" max="1117" width="9.5703125" customWidth="1"/>
    <col min="1118" max="1120" width="4.140625" customWidth="1"/>
    <col min="1121" max="1121" width="3.85546875" customWidth="1"/>
    <col min="1122" max="1123" width="4.42578125" customWidth="1"/>
    <col min="1124" max="1124" width="4.5703125" customWidth="1"/>
    <col min="1125" max="1125" width="6.42578125" customWidth="1"/>
    <col min="1126" max="1126" width="10" customWidth="1"/>
    <col min="1127" max="1127" width="3.85546875" customWidth="1"/>
    <col min="1128" max="1128" width="4.42578125" customWidth="1"/>
    <col min="1129" max="1129" width="5.42578125" customWidth="1"/>
    <col min="1130" max="1130" width="6.140625" customWidth="1"/>
    <col min="1131" max="1131" width="5.85546875" customWidth="1"/>
    <col min="1132" max="1132" width="5.5703125" customWidth="1"/>
    <col min="1133" max="1133" width="9.140625" customWidth="1"/>
    <col min="1134" max="1134" width="3.85546875" customWidth="1"/>
    <col min="1135" max="1135" width="4.42578125" customWidth="1"/>
    <col min="1136" max="1136" width="5.5703125" customWidth="1"/>
    <col min="1137" max="1138" width="5.42578125" customWidth="1"/>
    <col min="1139" max="1139" width="5.5703125" customWidth="1"/>
    <col min="1140" max="1141" width="16.5703125" customWidth="1"/>
    <col min="1142" max="1142" width="9.5703125" customWidth="1"/>
    <col min="1143" max="1145" width="4.140625" customWidth="1"/>
    <col min="1146" max="1146" width="3.85546875" customWidth="1"/>
    <col min="1147" max="1148" width="4.42578125" customWidth="1"/>
    <col min="1149" max="1149" width="4.5703125" customWidth="1"/>
    <col min="1150" max="1150" width="6.42578125" customWidth="1"/>
    <col min="1151" max="1151" width="10" customWidth="1"/>
    <col min="1152" max="1152" width="3.85546875" customWidth="1"/>
    <col min="1153" max="1153" width="4.42578125" customWidth="1"/>
    <col min="1154" max="1154" width="5.42578125" customWidth="1"/>
    <col min="1155" max="1155" width="6.140625" customWidth="1"/>
    <col min="1156" max="1156" width="5.85546875" customWidth="1"/>
    <col min="1157" max="1157" width="5.5703125" customWidth="1"/>
    <col min="1158" max="1158" width="9.140625" customWidth="1"/>
    <col min="1159" max="1159" width="3.85546875" customWidth="1"/>
    <col min="1160" max="1160" width="4.42578125" customWidth="1"/>
    <col min="1161" max="1161" width="5.5703125" customWidth="1"/>
    <col min="1162" max="1163" width="5.42578125" customWidth="1"/>
    <col min="1164" max="1164" width="5.5703125" customWidth="1"/>
    <col min="1165" max="1166" width="23.42578125" customWidth="1"/>
    <col min="1167" max="1167" width="9.5703125" customWidth="1"/>
    <col min="1168" max="1170" width="4.140625" customWidth="1"/>
    <col min="1171" max="1171" width="3.85546875" customWidth="1"/>
    <col min="1172" max="1173" width="4.42578125" customWidth="1"/>
    <col min="1174" max="1174" width="4.5703125" customWidth="1"/>
    <col min="1175" max="1175" width="6.42578125" customWidth="1"/>
    <col min="1176" max="1176" width="10" customWidth="1"/>
    <col min="1177" max="1177" width="3.85546875" customWidth="1"/>
    <col min="1178" max="1178" width="4.42578125" customWidth="1"/>
    <col min="1179" max="1179" width="5.42578125" customWidth="1"/>
    <col min="1180" max="1180" width="6.140625" customWidth="1"/>
    <col min="1181" max="1181" width="5.85546875" customWidth="1"/>
    <col min="1182" max="1182" width="5.5703125" customWidth="1"/>
    <col min="1183" max="1183" width="9.140625" customWidth="1"/>
    <col min="1184" max="1184" width="3.85546875" customWidth="1"/>
    <col min="1185" max="1185" width="4.42578125" customWidth="1"/>
    <col min="1186" max="1186" width="5.5703125" customWidth="1"/>
    <col min="1187" max="1188" width="5.42578125" customWidth="1"/>
    <col min="1189" max="1189" width="5.5703125" customWidth="1"/>
    <col min="1190" max="1190" width="17.42578125" customWidth="1"/>
    <col min="1191" max="1191" width="19.42578125" customWidth="1"/>
    <col min="1192" max="1192" width="9.5703125" customWidth="1"/>
    <col min="1193" max="1195" width="4.140625" customWidth="1"/>
    <col min="1196" max="1196" width="3.85546875" customWidth="1"/>
    <col min="1197" max="1198" width="4.42578125" customWidth="1"/>
    <col min="1199" max="1199" width="4.5703125" customWidth="1"/>
    <col min="1200" max="1200" width="6.42578125" customWidth="1"/>
    <col min="1201" max="1201" width="10" customWidth="1"/>
    <col min="1202" max="1202" width="3.85546875" customWidth="1"/>
    <col min="1203" max="1203" width="4.42578125" customWidth="1"/>
    <col min="1204" max="1204" width="5.42578125" customWidth="1"/>
    <col min="1205" max="1205" width="6.140625" customWidth="1"/>
    <col min="1206" max="1206" width="5.85546875" customWidth="1"/>
    <col min="1207" max="1207" width="5.5703125" customWidth="1"/>
    <col min="1208" max="1208" width="9.140625" customWidth="1"/>
    <col min="1209" max="1209" width="3.85546875" customWidth="1"/>
    <col min="1210" max="1210" width="4.42578125" customWidth="1"/>
    <col min="1211" max="1211" width="5.5703125" customWidth="1"/>
    <col min="1212" max="1213" width="5.42578125" customWidth="1"/>
    <col min="1214" max="1214" width="5.5703125" customWidth="1"/>
    <col min="1215" max="1216" width="20.5703125" customWidth="1"/>
    <col min="1217" max="1217" width="9.5703125" customWidth="1"/>
    <col min="1218" max="1220" width="4.140625" customWidth="1"/>
    <col min="1221" max="1221" width="3.85546875" customWidth="1"/>
    <col min="1222" max="1223" width="4.42578125" customWidth="1"/>
    <col min="1224" max="1224" width="4.5703125" customWidth="1"/>
    <col min="1225" max="1225" width="6.42578125" customWidth="1"/>
    <col min="1226" max="1226" width="10" customWidth="1"/>
    <col min="1227" max="1227" width="3.85546875" customWidth="1"/>
    <col min="1228" max="1228" width="4.42578125" customWidth="1"/>
    <col min="1229" max="1229" width="5.42578125" customWidth="1"/>
    <col min="1230" max="1230" width="6.140625" customWidth="1"/>
    <col min="1231" max="1231" width="5.85546875" customWidth="1"/>
    <col min="1232" max="1232" width="5.5703125" customWidth="1"/>
    <col min="1233" max="1233" width="9.140625" customWidth="1"/>
    <col min="1234" max="1234" width="3.85546875" customWidth="1"/>
    <col min="1235" max="1235" width="4.42578125" customWidth="1"/>
    <col min="1236" max="1236" width="5.5703125" customWidth="1"/>
    <col min="1237" max="1238" width="5.42578125" customWidth="1"/>
    <col min="1239" max="1239" width="5.5703125" customWidth="1"/>
    <col min="1240" max="1241" width="21.140625" customWidth="1"/>
    <col min="1242" max="1242" width="9.5703125" customWidth="1"/>
    <col min="1243" max="1245" width="4.140625" customWidth="1"/>
    <col min="1246" max="1246" width="3.85546875" customWidth="1"/>
    <col min="1247" max="1248" width="4.42578125" customWidth="1"/>
    <col min="1249" max="1249" width="4.5703125" customWidth="1"/>
    <col min="1250" max="1250" width="6.42578125" customWidth="1"/>
    <col min="1251" max="1251" width="10" customWidth="1"/>
    <col min="1252" max="1252" width="3.85546875" customWidth="1"/>
    <col min="1253" max="1253" width="4.42578125" customWidth="1"/>
    <col min="1254" max="1254" width="5.42578125" customWidth="1"/>
    <col min="1255" max="1255" width="6.140625" customWidth="1"/>
    <col min="1256" max="1256" width="5.85546875" customWidth="1"/>
    <col min="1257" max="1257" width="5.5703125" customWidth="1"/>
    <col min="1258" max="1258" width="9.140625" customWidth="1"/>
    <col min="1259" max="1259" width="3.85546875" customWidth="1"/>
    <col min="1260" max="1260" width="4.42578125" customWidth="1"/>
    <col min="1261" max="1261" width="5.5703125" customWidth="1"/>
    <col min="1262" max="1263" width="5.42578125" customWidth="1"/>
    <col min="1264" max="1264" width="5.5703125" customWidth="1"/>
    <col min="1265" max="1265" width="0.85546875" customWidth="1"/>
    <col min="1273" max="1273" width="9.5703125" customWidth="1"/>
    <col min="1274" max="1274" width="4.140625" customWidth="1"/>
    <col min="1275" max="1275" width="6.140625" customWidth="1"/>
    <col min="1276" max="1276" width="4.140625" customWidth="1"/>
    <col min="1277" max="1277" width="5.140625" customWidth="1"/>
    <col min="1278" max="1279" width="5.42578125" customWidth="1"/>
    <col min="1280" max="1280" width="4.5703125" customWidth="1"/>
    <col min="1281" max="1281" width="6.42578125" customWidth="1"/>
    <col min="1282" max="1282" width="10" customWidth="1"/>
    <col min="1283" max="1283" width="3.85546875" customWidth="1"/>
    <col min="1284" max="1284" width="4.42578125" customWidth="1"/>
    <col min="1285" max="1285" width="5.42578125" customWidth="1"/>
    <col min="1286" max="1286" width="6.140625" customWidth="1"/>
    <col min="1287" max="1287" width="5.85546875" customWidth="1"/>
    <col min="1288" max="1288" width="6.85546875" customWidth="1"/>
    <col min="1289" max="1289" width="9.140625" customWidth="1"/>
    <col min="1290" max="1290" width="3.85546875" customWidth="1"/>
    <col min="1291" max="1291" width="4.42578125" customWidth="1"/>
    <col min="1292" max="1292" width="5.5703125" customWidth="1"/>
    <col min="1293" max="1294" width="5.42578125" customWidth="1"/>
    <col min="1295" max="1295" width="5.5703125" customWidth="1"/>
    <col min="1296" max="1297" width="27.42578125" customWidth="1"/>
    <col min="1298" max="1298" width="9.5703125" customWidth="1"/>
    <col min="1299" max="1301" width="4.140625" customWidth="1"/>
    <col min="1302" max="1303" width="4.5703125" customWidth="1"/>
    <col min="1304" max="1304" width="4.85546875" customWidth="1"/>
    <col min="1305" max="1305" width="4.5703125" customWidth="1"/>
    <col min="1306" max="1306" width="6.42578125" customWidth="1"/>
    <col min="1307" max="1307" width="10" customWidth="1"/>
    <col min="1308" max="1308" width="3.85546875" customWidth="1"/>
    <col min="1309" max="1309" width="4.42578125" customWidth="1"/>
    <col min="1310" max="1310" width="5.85546875" customWidth="1"/>
    <col min="1311" max="1311" width="6.140625" customWidth="1"/>
    <col min="1312" max="1312" width="5.85546875" customWidth="1"/>
    <col min="1313" max="1313" width="5.5703125" customWidth="1"/>
    <col min="1314" max="1314" width="9.140625" customWidth="1"/>
    <col min="1315" max="1315" width="3.85546875" customWidth="1"/>
    <col min="1316" max="1316" width="4.42578125" customWidth="1"/>
    <col min="1317" max="1317" width="5.5703125" customWidth="1"/>
    <col min="1318" max="1319" width="5.42578125" customWidth="1"/>
    <col min="1320" max="1320" width="5.5703125" customWidth="1"/>
    <col min="1321" max="1321" width="13.85546875" customWidth="1"/>
    <col min="1322" max="1322" width="22.42578125" customWidth="1"/>
    <col min="1323" max="1323" width="9.5703125" customWidth="1"/>
    <col min="1324" max="1326" width="4.140625" customWidth="1"/>
    <col min="1327" max="1329" width="4.42578125" customWidth="1"/>
    <col min="1330" max="1330" width="4.5703125" customWidth="1"/>
    <col min="1331" max="1331" width="6.42578125" customWidth="1"/>
    <col min="1332" max="1332" width="10" customWidth="1"/>
    <col min="1333" max="1333" width="3.85546875" customWidth="1"/>
    <col min="1334" max="1334" width="4.42578125" customWidth="1"/>
    <col min="1335" max="1335" width="5.42578125" customWidth="1"/>
    <col min="1336" max="1336" width="6.140625" customWidth="1"/>
    <col min="1337" max="1337" width="5.85546875" customWidth="1"/>
    <col min="1338" max="1338" width="5.5703125" customWidth="1"/>
    <col min="1339" max="1339" width="9.140625" customWidth="1"/>
    <col min="1340" max="1340" width="3.85546875" customWidth="1"/>
    <col min="1341" max="1341" width="4.42578125" customWidth="1"/>
    <col min="1342" max="1342" width="5.5703125" customWidth="1"/>
    <col min="1343" max="1344" width="5.42578125" customWidth="1"/>
    <col min="1345" max="1345" width="5.5703125" customWidth="1"/>
    <col min="1346" max="1347" width="18.42578125" customWidth="1"/>
    <col min="1348" max="1348" width="9.5703125" customWidth="1"/>
    <col min="1349" max="1351" width="4.140625" customWidth="1"/>
    <col min="1352" max="1352" width="3.85546875" customWidth="1"/>
    <col min="1353" max="1354" width="4.42578125" customWidth="1"/>
    <col min="1355" max="1355" width="4.5703125" customWidth="1"/>
    <col min="1356" max="1356" width="6.42578125" customWidth="1"/>
    <col min="1357" max="1357" width="10" customWidth="1"/>
    <col min="1358" max="1358" width="3.85546875" customWidth="1"/>
    <col min="1359" max="1359" width="4.42578125" customWidth="1"/>
    <col min="1360" max="1360" width="5.42578125" customWidth="1"/>
    <col min="1361" max="1361" width="6.140625" customWidth="1"/>
    <col min="1362" max="1362" width="5.85546875" customWidth="1"/>
    <col min="1363" max="1363" width="5.5703125" customWidth="1"/>
    <col min="1364" max="1364" width="9.140625" customWidth="1"/>
    <col min="1365" max="1365" width="3.85546875" customWidth="1"/>
    <col min="1366" max="1366" width="4.42578125" customWidth="1"/>
    <col min="1367" max="1367" width="5.5703125" customWidth="1"/>
    <col min="1368" max="1369" width="5.42578125" customWidth="1"/>
    <col min="1370" max="1370" width="5.5703125" customWidth="1"/>
    <col min="1371" max="1372" width="23.5703125" customWidth="1"/>
    <col min="1373" max="1373" width="9.5703125" customWidth="1"/>
    <col min="1374" max="1376" width="4.140625" customWidth="1"/>
    <col min="1377" max="1377" width="3.85546875" customWidth="1"/>
    <col min="1378" max="1379" width="4.42578125" customWidth="1"/>
    <col min="1380" max="1380" width="4.5703125" customWidth="1"/>
    <col min="1381" max="1381" width="6.42578125" customWidth="1"/>
    <col min="1382" max="1382" width="10" customWidth="1"/>
    <col min="1383" max="1383" width="3.85546875" customWidth="1"/>
    <col min="1384" max="1384" width="4.42578125" customWidth="1"/>
    <col min="1385" max="1385" width="5.42578125" customWidth="1"/>
    <col min="1386" max="1386" width="6.140625" customWidth="1"/>
    <col min="1387" max="1387" width="5.85546875" customWidth="1"/>
    <col min="1388" max="1388" width="5.5703125" customWidth="1"/>
    <col min="1389" max="1389" width="9.140625" customWidth="1"/>
    <col min="1390" max="1390" width="3.85546875" customWidth="1"/>
    <col min="1391" max="1391" width="4.42578125" customWidth="1"/>
    <col min="1392" max="1392" width="5.5703125" customWidth="1"/>
    <col min="1393" max="1394" width="5.42578125" customWidth="1"/>
    <col min="1395" max="1395" width="5.5703125" customWidth="1"/>
    <col min="1396" max="1397" width="16.5703125" customWidth="1"/>
    <col min="1398" max="1398" width="9.5703125" customWidth="1"/>
    <col min="1399" max="1401" width="4.140625" customWidth="1"/>
    <col min="1402" max="1402" width="3.85546875" customWidth="1"/>
    <col min="1403" max="1404" width="4.42578125" customWidth="1"/>
    <col min="1405" max="1405" width="4.5703125" customWidth="1"/>
    <col min="1406" max="1406" width="6.42578125" customWidth="1"/>
    <col min="1407" max="1407" width="10" customWidth="1"/>
    <col min="1408" max="1408" width="3.85546875" customWidth="1"/>
    <col min="1409" max="1409" width="4.42578125" customWidth="1"/>
    <col min="1410" max="1410" width="5.42578125" customWidth="1"/>
    <col min="1411" max="1411" width="6.140625" customWidth="1"/>
    <col min="1412" max="1412" width="5.85546875" customWidth="1"/>
    <col min="1413" max="1413" width="5.5703125" customWidth="1"/>
    <col min="1414" max="1414" width="9.140625" customWidth="1"/>
    <col min="1415" max="1415" width="3.85546875" customWidth="1"/>
    <col min="1416" max="1416" width="4.42578125" customWidth="1"/>
    <col min="1417" max="1417" width="5.5703125" customWidth="1"/>
    <col min="1418" max="1419" width="5.42578125" customWidth="1"/>
    <col min="1420" max="1420" width="5.5703125" customWidth="1"/>
    <col min="1421" max="1422" width="23.42578125" customWidth="1"/>
    <col min="1423" max="1423" width="9.5703125" customWidth="1"/>
    <col min="1424" max="1426" width="4.140625" customWidth="1"/>
    <col min="1427" max="1427" width="3.85546875" customWidth="1"/>
    <col min="1428" max="1429" width="4.42578125" customWidth="1"/>
    <col min="1430" max="1430" width="4.5703125" customWidth="1"/>
    <col min="1431" max="1431" width="6.42578125" customWidth="1"/>
    <col min="1432" max="1432" width="10" customWidth="1"/>
    <col min="1433" max="1433" width="3.85546875" customWidth="1"/>
    <col min="1434" max="1434" width="4.42578125" customWidth="1"/>
    <col min="1435" max="1435" width="5.42578125" customWidth="1"/>
    <col min="1436" max="1436" width="6.140625" customWidth="1"/>
    <col min="1437" max="1437" width="5.85546875" customWidth="1"/>
    <col min="1438" max="1438" width="5.5703125" customWidth="1"/>
    <col min="1439" max="1439" width="9.140625" customWidth="1"/>
    <col min="1440" max="1440" width="3.85546875" customWidth="1"/>
    <col min="1441" max="1441" width="4.42578125" customWidth="1"/>
    <col min="1442" max="1442" width="5.5703125" customWidth="1"/>
    <col min="1443" max="1444" width="5.42578125" customWidth="1"/>
    <col min="1445" max="1445" width="5.5703125" customWidth="1"/>
    <col min="1446" max="1446" width="17.42578125" customWidth="1"/>
    <col min="1447" max="1447" width="19.42578125" customWidth="1"/>
    <col min="1448" max="1448" width="9.5703125" customWidth="1"/>
    <col min="1449" max="1451" width="4.140625" customWidth="1"/>
    <col min="1452" max="1452" width="3.85546875" customWidth="1"/>
    <col min="1453" max="1454" width="4.42578125" customWidth="1"/>
    <col min="1455" max="1455" width="4.5703125" customWidth="1"/>
    <col min="1456" max="1456" width="6.42578125" customWidth="1"/>
    <col min="1457" max="1457" width="10" customWidth="1"/>
    <col min="1458" max="1458" width="3.85546875" customWidth="1"/>
    <col min="1459" max="1459" width="4.42578125" customWidth="1"/>
    <col min="1460" max="1460" width="5.42578125" customWidth="1"/>
    <col min="1461" max="1461" width="6.140625" customWidth="1"/>
    <col min="1462" max="1462" width="5.85546875" customWidth="1"/>
    <col min="1463" max="1463" width="5.5703125" customWidth="1"/>
    <col min="1464" max="1464" width="9.140625" customWidth="1"/>
    <col min="1465" max="1465" width="3.85546875" customWidth="1"/>
    <col min="1466" max="1466" width="4.42578125" customWidth="1"/>
    <col min="1467" max="1467" width="5.5703125" customWidth="1"/>
    <col min="1468" max="1469" width="5.42578125" customWidth="1"/>
    <col min="1470" max="1470" width="5.5703125" customWidth="1"/>
    <col min="1471" max="1472" width="20.5703125" customWidth="1"/>
    <col min="1473" max="1473" width="9.5703125" customWidth="1"/>
    <col min="1474" max="1476" width="4.140625" customWidth="1"/>
    <col min="1477" max="1477" width="3.85546875" customWidth="1"/>
    <col min="1478" max="1479" width="4.42578125" customWidth="1"/>
    <col min="1480" max="1480" width="4.5703125" customWidth="1"/>
    <col min="1481" max="1481" width="6.42578125" customWidth="1"/>
    <col min="1482" max="1482" width="10" customWidth="1"/>
    <col min="1483" max="1483" width="3.85546875" customWidth="1"/>
    <col min="1484" max="1484" width="4.42578125" customWidth="1"/>
    <col min="1485" max="1485" width="5.42578125" customWidth="1"/>
    <col min="1486" max="1486" width="6.140625" customWidth="1"/>
    <col min="1487" max="1487" width="5.85546875" customWidth="1"/>
    <col min="1488" max="1488" width="5.5703125" customWidth="1"/>
    <col min="1489" max="1489" width="9.140625" customWidth="1"/>
    <col min="1490" max="1490" width="3.85546875" customWidth="1"/>
    <col min="1491" max="1491" width="4.42578125" customWidth="1"/>
    <col min="1492" max="1492" width="5.5703125" customWidth="1"/>
    <col min="1493" max="1494" width="5.42578125" customWidth="1"/>
    <col min="1495" max="1495" width="5.5703125" customWidth="1"/>
    <col min="1496" max="1497" width="21.140625" customWidth="1"/>
    <col min="1498" max="1498" width="9.5703125" customWidth="1"/>
    <col min="1499" max="1501" width="4.140625" customWidth="1"/>
    <col min="1502" max="1502" width="3.85546875" customWidth="1"/>
    <col min="1503" max="1504" width="4.42578125" customWidth="1"/>
    <col min="1505" max="1505" width="4.5703125" customWidth="1"/>
    <col min="1506" max="1506" width="6.42578125" customWidth="1"/>
    <col min="1507" max="1507" width="10" customWidth="1"/>
    <col min="1508" max="1508" width="3.85546875" customWidth="1"/>
    <col min="1509" max="1509" width="4.42578125" customWidth="1"/>
    <col min="1510" max="1510" width="5.42578125" customWidth="1"/>
    <col min="1511" max="1511" width="6.140625" customWidth="1"/>
    <col min="1512" max="1512" width="5.85546875" customWidth="1"/>
    <col min="1513" max="1513" width="5.5703125" customWidth="1"/>
    <col min="1514" max="1514" width="9.140625" customWidth="1"/>
    <col min="1515" max="1515" width="3.85546875" customWidth="1"/>
    <col min="1516" max="1516" width="4.42578125" customWidth="1"/>
    <col min="1517" max="1517" width="5.5703125" customWidth="1"/>
    <col min="1518" max="1519" width="5.42578125" customWidth="1"/>
    <col min="1520" max="1520" width="5.5703125" customWidth="1"/>
    <col min="1521" max="1521" width="0.85546875" customWidth="1"/>
    <col min="1529" max="1529" width="9.5703125" customWidth="1"/>
    <col min="1530" max="1530" width="4.140625" customWidth="1"/>
    <col min="1531" max="1531" width="6.140625" customWidth="1"/>
    <col min="1532" max="1532" width="4.140625" customWidth="1"/>
    <col min="1533" max="1533" width="5.140625" customWidth="1"/>
    <col min="1534" max="1535" width="5.42578125" customWidth="1"/>
    <col min="1536" max="1536" width="4.5703125" customWidth="1"/>
    <col min="1537" max="1537" width="6.42578125" customWidth="1"/>
    <col min="1538" max="1538" width="10" customWidth="1"/>
    <col min="1539" max="1539" width="3.85546875" customWidth="1"/>
    <col min="1540" max="1540" width="4.42578125" customWidth="1"/>
    <col min="1541" max="1541" width="5.42578125" customWidth="1"/>
    <col min="1542" max="1542" width="6.140625" customWidth="1"/>
    <col min="1543" max="1543" width="5.85546875" customWidth="1"/>
    <col min="1544" max="1544" width="6.85546875" customWidth="1"/>
    <col min="1545" max="1545" width="9.140625" customWidth="1"/>
    <col min="1546" max="1546" width="3.85546875" customWidth="1"/>
    <col min="1547" max="1547" width="4.42578125" customWidth="1"/>
    <col min="1548" max="1548" width="5.5703125" customWidth="1"/>
    <col min="1549" max="1550" width="5.42578125" customWidth="1"/>
    <col min="1551" max="1551" width="5.5703125" customWidth="1"/>
    <col min="1552" max="1553" width="27.42578125" customWidth="1"/>
    <col min="1554" max="1554" width="9.5703125" customWidth="1"/>
    <col min="1555" max="1557" width="4.140625" customWidth="1"/>
    <col min="1558" max="1559" width="4.5703125" customWidth="1"/>
    <col min="1560" max="1560" width="4.85546875" customWidth="1"/>
    <col min="1561" max="1561" width="4.5703125" customWidth="1"/>
    <col min="1562" max="1562" width="6.42578125" customWidth="1"/>
    <col min="1563" max="1563" width="10" customWidth="1"/>
    <col min="1564" max="1564" width="3.85546875" customWidth="1"/>
    <col min="1565" max="1565" width="4.42578125" customWidth="1"/>
    <col min="1566" max="1566" width="5.85546875" customWidth="1"/>
    <col min="1567" max="1567" width="6.140625" customWidth="1"/>
    <col min="1568" max="1568" width="5.85546875" customWidth="1"/>
    <col min="1569" max="1569" width="5.5703125" customWidth="1"/>
    <col min="1570" max="1570" width="9.140625" customWidth="1"/>
    <col min="1571" max="1571" width="3.85546875" customWidth="1"/>
    <col min="1572" max="1572" width="4.42578125" customWidth="1"/>
    <col min="1573" max="1573" width="5.5703125" customWidth="1"/>
    <col min="1574" max="1575" width="5.42578125" customWidth="1"/>
    <col min="1576" max="1576" width="5.5703125" customWidth="1"/>
    <col min="1577" max="1577" width="13.85546875" customWidth="1"/>
    <col min="1578" max="1578" width="22.42578125" customWidth="1"/>
    <col min="1579" max="1579" width="9.5703125" customWidth="1"/>
    <col min="1580" max="1582" width="4.140625" customWidth="1"/>
    <col min="1583" max="1585" width="4.42578125" customWidth="1"/>
    <col min="1586" max="1586" width="4.5703125" customWidth="1"/>
    <col min="1587" max="1587" width="6.42578125" customWidth="1"/>
    <col min="1588" max="1588" width="10" customWidth="1"/>
    <col min="1589" max="1589" width="3.85546875" customWidth="1"/>
    <col min="1590" max="1590" width="4.42578125" customWidth="1"/>
    <col min="1591" max="1591" width="5.42578125" customWidth="1"/>
    <col min="1592" max="1592" width="6.140625" customWidth="1"/>
    <col min="1593" max="1593" width="5.85546875" customWidth="1"/>
    <col min="1594" max="1594" width="5.5703125" customWidth="1"/>
    <col min="1595" max="1595" width="9.140625" customWidth="1"/>
    <col min="1596" max="1596" width="3.85546875" customWidth="1"/>
    <col min="1597" max="1597" width="4.42578125" customWidth="1"/>
    <col min="1598" max="1598" width="5.5703125" customWidth="1"/>
    <col min="1599" max="1600" width="5.42578125" customWidth="1"/>
    <col min="1601" max="1601" width="5.5703125" customWidth="1"/>
    <col min="1602" max="1603" width="18.42578125" customWidth="1"/>
    <col min="1604" max="1604" width="9.5703125" customWidth="1"/>
    <col min="1605" max="1607" width="4.140625" customWidth="1"/>
    <col min="1608" max="1608" width="3.85546875" customWidth="1"/>
    <col min="1609" max="1610" width="4.42578125" customWidth="1"/>
    <col min="1611" max="1611" width="4.5703125" customWidth="1"/>
    <col min="1612" max="1612" width="6.42578125" customWidth="1"/>
    <col min="1613" max="1613" width="10" customWidth="1"/>
    <col min="1614" max="1614" width="3.85546875" customWidth="1"/>
    <col min="1615" max="1615" width="4.42578125" customWidth="1"/>
    <col min="1616" max="1616" width="5.42578125" customWidth="1"/>
    <col min="1617" max="1617" width="6.140625" customWidth="1"/>
    <col min="1618" max="1618" width="5.85546875" customWidth="1"/>
    <col min="1619" max="1619" width="5.5703125" customWidth="1"/>
    <col min="1620" max="1620" width="9.140625" customWidth="1"/>
    <col min="1621" max="1621" width="3.85546875" customWidth="1"/>
    <col min="1622" max="1622" width="4.42578125" customWidth="1"/>
    <col min="1623" max="1623" width="5.5703125" customWidth="1"/>
    <col min="1624" max="1625" width="5.42578125" customWidth="1"/>
    <col min="1626" max="1626" width="5.5703125" customWidth="1"/>
    <col min="1627" max="1628" width="23.5703125" customWidth="1"/>
    <col min="1629" max="1629" width="9.5703125" customWidth="1"/>
    <col min="1630" max="1632" width="4.140625" customWidth="1"/>
    <col min="1633" max="1633" width="3.85546875" customWidth="1"/>
    <col min="1634" max="1635" width="4.42578125" customWidth="1"/>
    <col min="1636" max="1636" width="4.5703125" customWidth="1"/>
    <col min="1637" max="1637" width="6.42578125" customWidth="1"/>
    <col min="1638" max="1638" width="10" customWidth="1"/>
    <col min="1639" max="1639" width="3.85546875" customWidth="1"/>
    <col min="1640" max="1640" width="4.42578125" customWidth="1"/>
    <col min="1641" max="1641" width="5.42578125" customWidth="1"/>
    <col min="1642" max="1642" width="6.140625" customWidth="1"/>
    <col min="1643" max="1643" width="5.85546875" customWidth="1"/>
    <col min="1644" max="1644" width="5.5703125" customWidth="1"/>
    <col min="1645" max="1645" width="9.140625" customWidth="1"/>
    <col min="1646" max="1646" width="3.85546875" customWidth="1"/>
    <col min="1647" max="1647" width="4.42578125" customWidth="1"/>
    <col min="1648" max="1648" width="5.5703125" customWidth="1"/>
    <col min="1649" max="1650" width="5.42578125" customWidth="1"/>
    <col min="1651" max="1651" width="5.5703125" customWidth="1"/>
    <col min="1652" max="1653" width="16.5703125" customWidth="1"/>
    <col min="1654" max="1654" width="9.5703125" customWidth="1"/>
    <col min="1655" max="1657" width="4.140625" customWidth="1"/>
    <col min="1658" max="1658" width="3.85546875" customWidth="1"/>
    <col min="1659" max="1660" width="4.42578125" customWidth="1"/>
    <col min="1661" max="1661" width="4.5703125" customWidth="1"/>
    <col min="1662" max="1662" width="6.42578125" customWidth="1"/>
    <col min="1663" max="1663" width="10" customWidth="1"/>
    <col min="1664" max="1664" width="3.85546875" customWidth="1"/>
    <col min="1665" max="1665" width="4.42578125" customWidth="1"/>
    <col min="1666" max="1666" width="5.42578125" customWidth="1"/>
    <col min="1667" max="1667" width="6.140625" customWidth="1"/>
    <col min="1668" max="1668" width="5.85546875" customWidth="1"/>
    <col min="1669" max="1669" width="5.5703125" customWidth="1"/>
    <col min="1670" max="1670" width="9.140625" customWidth="1"/>
    <col min="1671" max="1671" width="3.85546875" customWidth="1"/>
    <col min="1672" max="1672" width="4.42578125" customWidth="1"/>
    <col min="1673" max="1673" width="5.5703125" customWidth="1"/>
    <col min="1674" max="1675" width="5.42578125" customWidth="1"/>
    <col min="1676" max="1676" width="5.5703125" customWidth="1"/>
    <col min="1677" max="1678" width="23.42578125" customWidth="1"/>
    <col min="1679" max="1679" width="9.5703125" customWidth="1"/>
    <col min="1680" max="1682" width="4.140625" customWidth="1"/>
    <col min="1683" max="1683" width="3.85546875" customWidth="1"/>
    <col min="1684" max="1685" width="4.42578125" customWidth="1"/>
    <col min="1686" max="1686" width="4.5703125" customWidth="1"/>
    <col min="1687" max="1687" width="6.42578125" customWidth="1"/>
    <col min="1688" max="1688" width="10" customWidth="1"/>
    <col min="1689" max="1689" width="3.85546875" customWidth="1"/>
    <col min="1690" max="1690" width="4.42578125" customWidth="1"/>
    <col min="1691" max="1691" width="5.42578125" customWidth="1"/>
    <col min="1692" max="1692" width="6.140625" customWidth="1"/>
    <col min="1693" max="1693" width="5.85546875" customWidth="1"/>
    <col min="1694" max="1694" width="5.5703125" customWidth="1"/>
    <col min="1695" max="1695" width="9.140625" customWidth="1"/>
    <col min="1696" max="1696" width="3.85546875" customWidth="1"/>
    <col min="1697" max="1697" width="4.42578125" customWidth="1"/>
    <col min="1698" max="1698" width="5.5703125" customWidth="1"/>
    <col min="1699" max="1700" width="5.42578125" customWidth="1"/>
    <col min="1701" max="1701" width="5.5703125" customWidth="1"/>
    <col min="1702" max="1702" width="17.42578125" customWidth="1"/>
    <col min="1703" max="1703" width="19.42578125" customWidth="1"/>
    <col min="1704" max="1704" width="9.5703125" customWidth="1"/>
    <col min="1705" max="1707" width="4.140625" customWidth="1"/>
    <col min="1708" max="1708" width="3.85546875" customWidth="1"/>
    <col min="1709" max="1710" width="4.42578125" customWidth="1"/>
    <col min="1711" max="1711" width="4.5703125" customWidth="1"/>
    <col min="1712" max="1712" width="6.42578125" customWidth="1"/>
    <col min="1713" max="1713" width="10" customWidth="1"/>
    <col min="1714" max="1714" width="3.85546875" customWidth="1"/>
    <col min="1715" max="1715" width="4.42578125" customWidth="1"/>
    <col min="1716" max="1716" width="5.42578125" customWidth="1"/>
    <col min="1717" max="1717" width="6.140625" customWidth="1"/>
    <col min="1718" max="1718" width="5.85546875" customWidth="1"/>
    <col min="1719" max="1719" width="5.5703125" customWidth="1"/>
    <col min="1720" max="1720" width="9.140625" customWidth="1"/>
    <col min="1721" max="1721" width="3.85546875" customWidth="1"/>
    <col min="1722" max="1722" width="4.42578125" customWidth="1"/>
    <col min="1723" max="1723" width="5.5703125" customWidth="1"/>
    <col min="1724" max="1725" width="5.42578125" customWidth="1"/>
    <col min="1726" max="1726" width="5.5703125" customWidth="1"/>
    <col min="1727" max="1728" width="20.5703125" customWidth="1"/>
    <col min="1729" max="1729" width="9.5703125" customWidth="1"/>
    <col min="1730" max="1732" width="4.140625" customWidth="1"/>
    <col min="1733" max="1733" width="3.85546875" customWidth="1"/>
    <col min="1734" max="1735" width="4.42578125" customWidth="1"/>
    <col min="1736" max="1736" width="4.5703125" customWidth="1"/>
    <col min="1737" max="1737" width="6.42578125" customWidth="1"/>
    <col min="1738" max="1738" width="10" customWidth="1"/>
    <col min="1739" max="1739" width="3.85546875" customWidth="1"/>
    <col min="1740" max="1740" width="4.42578125" customWidth="1"/>
    <col min="1741" max="1741" width="5.42578125" customWidth="1"/>
    <col min="1742" max="1742" width="6.140625" customWidth="1"/>
    <col min="1743" max="1743" width="5.85546875" customWidth="1"/>
    <col min="1744" max="1744" width="5.5703125" customWidth="1"/>
    <col min="1745" max="1745" width="9.140625" customWidth="1"/>
    <col min="1746" max="1746" width="3.85546875" customWidth="1"/>
    <col min="1747" max="1747" width="4.42578125" customWidth="1"/>
    <col min="1748" max="1748" width="5.5703125" customWidth="1"/>
    <col min="1749" max="1750" width="5.42578125" customWidth="1"/>
    <col min="1751" max="1751" width="5.5703125" customWidth="1"/>
    <col min="1752" max="1753" width="21.140625" customWidth="1"/>
    <col min="1754" max="1754" width="9.5703125" customWidth="1"/>
    <col min="1755" max="1757" width="4.140625" customWidth="1"/>
    <col min="1758" max="1758" width="3.85546875" customWidth="1"/>
    <col min="1759" max="1760" width="4.42578125" customWidth="1"/>
    <col min="1761" max="1761" width="4.5703125" customWidth="1"/>
    <col min="1762" max="1762" width="6.42578125" customWidth="1"/>
    <col min="1763" max="1763" width="10" customWidth="1"/>
    <col min="1764" max="1764" width="3.85546875" customWidth="1"/>
    <col min="1765" max="1765" width="4.42578125" customWidth="1"/>
    <col min="1766" max="1766" width="5.42578125" customWidth="1"/>
    <col min="1767" max="1767" width="6.140625" customWidth="1"/>
    <col min="1768" max="1768" width="5.85546875" customWidth="1"/>
    <col min="1769" max="1769" width="5.5703125" customWidth="1"/>
    <col min="1770" max="1770" width="9.140625" customWidth="1"/>
    <col min="1771" max="1771" width="3.85546875" customWidth="1"/>
    <col min="1772" max="1772" width="4.42578125" customWidth="1"/>
    <col min="1773" max="1773" width="5.5703125" customWidth="1"/>
    <col min="1774" max="1775" width="5.42578125" customWidth="1"/>
    <col min="1776" max="1776" width="5.5703125" customWidth="1"/>
    <col min="1777" max="1777" width="0.85546875" customWidth="1"/>
    <col min="1785" max="1785" width="9.5703125" customWidth="1"/>
    <col min="1786" max="1786" width="4.140625" customWidth="1"/>
    <col min="1787" max="1787" width="6.140625" customWidth="1"/>
    <col min="1788" max="1788" width="4.140625" customWidth="1"/>
    <col min="1789" max="1789" width="5.140625" customWidth="1"/>
    <col min="1790" max="1791" width="5.42578125" customWidth="1"/>
    <col min="1792" max="1792" width="4.5703125" customWidth="1"/>
    <col min="1793" max="1793" width="6.42578125" customWidth="1"/>
    <col min="1794" max="1794" width="10" customWidth="1"/>
    <col min="1795" max="1795" width="3.85546875" customWidth="1"/>
    <col min="1796" max="1796" width="4.42578125" customWidth="1"/>
    <col min="1797" max="1797" width="5.42578125" customWidth="1"/>
    <col min="1798" max="1798" width="6.140625" customWidth="1"/>
    <col min="1799" max="1799" width="5.85546875" customWidth="1"/>
    <col min="1800" max="1800" width="6.85546875" customWidth="1"/>
    <col min="1801" max="1801" width="9.140625" customWidth="1"/>
    <col min="1802" max="1802" width="3.85546875" customWidth="1"/>
    <col min="1803" max="1803" width="4.42578125" customWidth="1"/>
    <col min="1804" max="1804" width="5.5703125" customWidth="1"/>
    <col min="1805" max="1806" width="5.42578125" customWidth="1"/>
    <col min="1807" max="1807" width="5.5703125" customWidth="1"/>
    <col min="1808" max="1809" width="27.42578125" customWidth="1"/>
    <col min="1810" max="1810" width="9.5703125" customWidth="1"/>
    <col min="1811" max="1813" width="4.140625" customWidth="1"/>
    <col min="1814" max="1815" width="4.5703125" customWidth="1"/>
    <col min="1816" max="1816" width="4.85546875" customWidth="1"/>
    <col min="1817" max="1817" width="4.5703125" customWidth="1"/>
    <col min="1818" max="1818" width="6.42578125" customWidth="1"/>
    <col min="1819" max="1819" width="10" customWidth="1"/>
    <col min="1820" max="1820" width="3.85546875" customWidth="1"/>
    <col min="1821" max="1821" width="4.42578125" customWidth="1"/>
    <col min="1822" max="1822" width="5.85546875" customWidth="1"/>
    <col min="1823" max="1823" width="6.140625" customWidth="1"/>
    <col min="1824" max="1824" width="5.85546875" customWidth="1"/>
    <col min="1825" max="1825" width="5.5703125" customWidth="1"/>
    <col min="1826" max="1826" width="9.140625" customWidth="1"/>
    <col min="1827" max="1827" width="3.85546875" customWidth="1"/>
    <col min="1828" max="1828" width="4.42578125" customWidth="1"/>
    <col min="1829" max="1829" width="5.5703125" customWidth="1"/>
    <col min="1830" max="1831" width="5.42578125" customWidth="1"/>
    <col min="1832" max="1832" width="5.5703125" customWidth="1"/>
    <col min="1833" max="1833" width="13.85546875" customWidth="1"/>
    <col min="1834" max="1834" width="22.42578125" customWidth="1"/>
    <col min="1835" max="1835" width="9.5703125" customWidth="1"/>
    <col min="1836" max="1838" width="4.140625" customWidth="1"/>
    <col min="1839" max="1841" width="4.42578125" customWidth="1"/>
    <col min="1842" max="1842" width="4.5703125" customWidth="1"/>
    <col min="1843" max="1843" width="6.42578125" customWidth="1"/>
    <col min="1844" max="1844" width="10" customWidth="1"/>
    <col min="1845" max="1845" width="3.85546875" customWidth="1"/>
    <col min="1846" max="1846" width="4.42578125" customWidth="1"/>
    <col min="1847" max="1847" width="5.42578125" customWidth="1"/>
    <col min="1848" max="1848" width="6.140625" customWidth="1"/>
    <col min="1849" max="1849" width="5.85546875" customWidth="1"/>
    <col min="1850" max="1850" width="5.5703125" customWidth="1"/>
    <col min="1851" max="1851" width="9.140625" customWidth="1"/>
    <col min="1852" max="1852" width="3.85546875" customWidth="1"/>
    <col min="1853" max="1853" width="4.42578125" customWidth="1"/>
    <col min="1854" max="1854" width="5.5703125" customWidth="1"/>
    <col min="1855" max="1856" width="5.42578125" customWidth="1"/>
    <col min="1857" max="1857" width="5.5703125" customWidth="1"/>
    <col min="1858" max="1859" width="18.42578125" customWidth="1"/>
    <col min="1860" max="1860" width="9.5703125" customWidth="1"/>
    <col min="1861" max="1863" width="4.140625" customWidth="1"/>
    <col min="1864" max="1864" width="3.85546875" customWidth="1"/>
    <col min="1865" max="1866" width="4.42578125" customWidth="1"/>
    <col min="1867" max="1867" width="4.5703125" customWidth="1"/>
    <col min="1868" max="1868" width="6.42578125" customWidth="1"/>
    <col min="1869" max="1869" width="10" customWidth="1"/>
    <col min="1870" max="1870" width="3.85546875" customWidth="1"/>
    <col min="1871" max="1871" width="4.42578125" customWidth="1"/>
    <col min="1872" max="1872" width="5.42578125" customWidth="1"/>
    <col min="1873" max="1873" width="6.140625" customWidth="1"/>
    <col min="1874" max="1874" width="5.85546875" customWidth="1"/>
    <col min="1875" max="1875" width="5.5703125" customWidth="1"/>
    <col min="1876" max="1876" width="9.140625" customWidth="1"/>
    <col min="1877" max="1877" width="3.85546875" customWidth="1"/>
    <col min="1878" max="1878" width="4.42578125" customWidth="1"/>
    <col min="1879" max="1879" width="5.5703125" customWidth="1"/>
    <col min="1880" max="1881" width="5.42578125" customWidth="1"/>
    <col min="1882" max="1882" width="5.5703125" customWidth="1"/>
    <col min="1883" max="1884" width="23.5703125" customWidth="1"/>
    <col min="1885" max="1885" width="9.5703125" customWidth="1"/>
    <col min="1886" max="1888" width="4.140625" customWidth="1"/>
    <col min="1889" max="1889" width="3.85546875" customWidth="1"/>
    <col min="1890" max="1891" width="4.42578125" customWidth="1"/>
    <col min="1892" max="1892" width="4.5703125" customWidth="1"/>
    <col min="1893" max="1893" width="6.42578125" customWidth="1"/>
    <col min="1894" max="1894" width="10" customWidth="1"/>
    <col min="1895" max="1895" width="3.85546875" customWidth="1"/>
    <col min="1896" max="1896" width="4.42578125" customWidth="1"/>
    <col min="1897" max="1897" width="5.42578125" customWidth="1"/>
    <col min="1898" max="1898" width="6.140625" customWidth="1"/>
    <col min="1899" max="1899" width="5.85546875" customWidth="1"/>
    <col min="1900" max="1900" width="5.5703125" customWidth="1"/>
    <col min="1901" max="1901" width="9.140625" customWidth="1"/>
    <col min="1902" max="1902" width="3.85546875" customWidth="1"/>
    <col min="1903" max="1903" width="4.42578125" customWidth="1"/>
    <col min="1904" max="1904" width="5.5703125" customWidth="1"/>
    <col min="1905" max="1906" width="5.42578125" customWidth="1"/>
    <col min="1907" max="1907" width="5.5703125" customWidth="1"/>
    <col min="1908" max="1909" width="16.5703125" customWidth="1"/>
    <col min="1910" max="1910" width="9.5703125" customWidth="1"/>
    <col min="1911" max="1913" width="4.140625" customWidth="1"/>
    <col min="1914" max="1914" width="3.85546875" customWidth="1"/>
    <col min="1915" max="1916" width="4.42578125" customWidth="1"/>
    <col min="1917" max="1917" width="4.5703125" customWidth="1"/>
    <col min="1918" max="1918" width="6.42578125" customWidth="1"/>
    <col min="1919" max="1919" width="10" customWidth="1"/>
    <col min="1920" max="1920" width="3.85546875" customWidth="1"/>
    <col min="1921" max="1921" width="4.42578125" customWidth="1"/>
    <col min="1922" max="1922" width="5.42578125" customWidth="1"/>
    <col min="1923" max="1923" width="6.140625" customWidth="1"/>
    <col min="1924" max="1924" width="5.85546875" customWidth="1"/>
    <col min="1925" max="1925" width="5.5703125" customWidth="1"/>
    <col min="1926" max="1926" width="9.140625" customWidth="1"/>
    <col min="1927" max="1927" width="3.85546875" customWidth="1"/>
    <col min="1928" max="1928" width="4.42578125" customWidth="1"/>
    <col min="1929" max="1929" width="5.5703125" customWidth="1"/>
    <col min="1930" max="1931" width="5.42578125" customWidth="1"/>
    <col min="1932" max="1932" width="5.5703125" customWidth="1"/>
    <col min="1933" max="1934" width="23.42578125" customWidth="1"/>
    <col min="1935" max="1935" width="9.5703125" customWidth="1"/>
    <col min="1936" max="1938" width="4.140625" customWidth="1"/>
    <col min="1939" max="1939" width="3.85546875" customWidth="1"/>
    <col min="1940" max="1941" width="4.42578125" customWidth="1"/>
    <col min="1942" max="1942" width="4.5703125" customWidth="1"/>
    <col min="1943" max="1943" width="6.42578125" customWidth="1"/>
    <col min="1944" max="1944" width="10" customWidth="1"/>
    <col min="1945" max="1945" width="3.85546875" customWidth="1"/>
    <col min="1946" max="1946" width="4.42578125" customWidth="1"/>
    <col min="1947" max="1947" width="5.42578125" customWidth="1"/>
    <col min="1948" max="1948" width="6.140625" customWidth="1"/>
    <col min="1949" max="1949" width="5.85546875" customWidth="1"/>
    <col min="1950" max="1950" width="5.5703125" customWidth="1"/>
    <col min="1951" max="1951" width="9.140625" customWidth="1"/>
    <col min="1952" max="1952" width="3.85546875" customWidth="1"/>
    <col min="1953" max="1953" width="4.42578125" customWidth="1"/>
    <col min="1954" max="1954" width="5.5703125" customWidth="1"/>
    <col min="1955" max="1956" width="5.42578125" customWidth="1"/>
    <col min="1957" max="1957" width="5.5703125" customWidth="1"/>
    <col min="1958" max="1958" width="17.42578125" customWidth="1"/>
    <col min="1959" max="1959" width="19.42578125" customWidth="1"/>
    <col min="1960" max="1960" width="9.5703125" customWidth="1"/>
    <col min="1961" max="1963" width="4.140625" customWidth="1"/>
    <col min="1964" max="1964" width="3.85546875" customWidth="1"/>
    <col min="1965" max="1966" width="4.42578125" customWidth="1"/>
    <col min="1967" max="1967" width="4.5703125" customWidth="1"/>
    <col min="1968" max="1968" width="6.42578125" customWidth="1"/>
    <col min="1969" max="1969" width="10" customWidth="1"/>
    <col min="1970" max="1970" width="3.85546875" customWidth="1"/>
    <col min="1971" max="1971" width="4.42578125" customWidth="1"/>
    <col min="1972" max="1972" width="5.42578125" customWidth="1"/>
    <col min="1973" max="1973" width="6.140625" customWidth="1"/>
    <col min="1974" max="1974" width="5.85546875" customWidth="1"/>
    <col min="1975" max="1975" width="5.5703125" customWidth="1"/>
    <col min="1976" max="1976" width="9.140625" customWidth="1"/>
    <col min="1977" max="1977" width="3.85546875" customWidth="1"/>
    <col min="1978" max="1978" width="4.42578125" customWidth="1"/>
    <col min="1979" max="1979" width="5.5703125" customWidth="1"/>
    <col min="1980" max="1981" width="5.42578125" customWidth="1"/>
    <col min="1982" max="1982" width="5.5703125" customWidth="1"/>
    <col min="1983" max="1984" width="20.5703125" customWidth="1"/>
    <col min="1985" max="1985" width="9.5703125" customWidth="1"/>
    <col min="1986" max="1988" width="4.140625" customWidth="1"/>
    <col min="1989" max="1989" width="3.85546875" customWidth="1"/>
    <col min="1990" max="1991" width="4.42578125" customWidth="1"/>
    <col min="1992" max="1992" width="4.5703125" customWidth="1"/>
    <col min="1993" max="1993" width="6.42578125" customWidth="1"/>
    <col min="1994" max="1994" width="10" customWidth="1"/>
    <col min="1995" max="1995" width="3.85546875" customWidth="1"/>
    <col min="1996" max="1996" width="4.42578125" customWidth="1"/>
    <col min="1997" max="1997" width="5.42578125" customWidth="1"/>
    <col min="1998" max="1998" width="6.140625" customWidth="1"/>
    <col min="1999" max="1999" width="5.85546875" customWidth="1"/>
    <col min="2000" max="2000" width="5.5703125" customWidth="1"/>
    <col min="2001" max="2001" width="9.140625" customWidth="1"/>
    <col min="2002" max="2002" width="3.85546875" customWidth="1"/>
    <col min="2003" max="2003" width="4.42578125" customWidth="1"/>
    <col min="2004" max="2004" width="5.5703125" customWidth="1"/>
    <col min="2005" max="2006" width="5.42578125" customWidth="1"/>
    <col min="2007" max="2007" width="5.5703125" customWidth="1"/>
    <col min="2008" max="2009" width="21.140625" customWidth="1"/>
    <col min="2010" max="2010" width="9.5703125" customWidth="1"/>
    <col min="2011" max="2013" width="4.140625" customWidth="1"/>
    <col min="2014" max="2014" width="3.85546875" customWidth="1"/>
    <col min="2015" max="2016" width="4.42578125" customWidth="1"/>
    <col min="2017" max="2017" width="4.5703125" customWidth="1"/>
    <col min="2018" max="2018" width="6.42578125" customWidth="1"/>
    <col min="2019" max="2019" width="10" customWidth="1"/>
    <col min="2020" max="2020" width="3.85546875" customWidth="1"/>
    <col min="2021" max="2021" width="4.42578125" customWidth="1"/>
    <col min="2022" max="2022" width="5.42578125" customWidth="1"/>
    <col min="2023" max="2023" width="6.140625" customWidth="1"/>
    <col min="2024" max="2024" width="5.85546875" customWidth="1"/>
    <col min="2025" max="2025" width="5.5703125" customWidth="1"/>
    <col min="2026" max="2026" width="9.140625" customWidth="1"/>
    <col min="2027" max="2027" width="3.85546875" customWidth="1"/>
    <col min="2028" max="2028" width="4.42578125" customWidth="1"/>
    <col min="2029" max="2029" width="5.5703125" customWidth="1"/>
    <col min="2030" max="2031" width="5.42578125" customWidth="1"/>
    <col min="2032" max="2032" width="5.5703125" customWidth="1"/>
    <col min="2033" max="2033" width="0.85546875" customWidth="1"/>
    <col min="2041" max="2041" width="9.5703125" customWidth="1"/>
    <col min="2042" max="2042" width="4.140625" customWidth="1"/>
    <col min="2043" max="2043" width="6.140625" customWidth="1"/>
    <col min="2044" max="2044" width="4.140625" customWidth="1"/>
    <col min="2045" max="2045" width="5.140625" customWidth="1"/>
    <col min="2046" max="2047" width="5.42578125" customWidth="1"/>
    <col min="2048" max="2048" width="4.5703125" customWidth="1"/>
    <col min="2049" max="2049" width="6.42578125" customWidth="1"/>
    <col min="2050" max="2050" width="10" customWidth="1"/>
    <col min="2051" max="2051" width="3.85546875" customWidth="1"/>
    <col min="2052" max="2052" width="4.42578125" customWidth="1"/>
    <col min="2053" max="2053" width="5.42578125" customWidth="1"/>
    <col min="2054" max="2054" width="6.140625" customWidth="1"/>
    <col min="2055" max="2055" width="5.85546875" customWidth="1"/>
    <col min="2056" max="2056" width="6.85546875" customWidth="1"/>
    <col min="2057" max="2057" width="9.140625" customWidth="1"/>
    <col min="2058" max="2058" width="3.85546875" customWidth="1"/>
    <col min="2059" max="2059" width="4.42578125" customWidth="1"/>
    <col min="2060" max="2060" width="5.5703125" customWidth="1"/>
    <col min="2061" max="2062" width="5.42578125" customWidth="1"/>
    <col min="2063" max="2063" width="5.5703125" customWidth="1"/>
    <col min="2064" max="2065" width="27.42578125" customWidth="1"/>
    <col min="2066" max="2066" width="9.5703125" customWidth="1"/>
    <col min="2067" max="2069" width="4.140625" customWidth="1"/>
    <col min="2070" max="2071" width="4.5703125" customWidth="1"/>
    <col min="2072" max="2072" width="4.85546875" customWidth="1"/>
    <col min="2073" max="2073" width="4.5703125" customWidth="1"/>
    <col min="2074" max="2074" width="6.42578125" customWidth="1"/>
    <col min="2075" max="2075" width="10" customWidth="1"/>
    <col min="2076" max="2076" width="3.85546875" customWidth="1"/>
    <col min="2077" max="2077" width="4.42578125" customWidth="1"/>
    <col min="2078" max="2078" width="5.85546875" customWidth="1"/>
    <col min="2079" max="2079" width="6.140625" customWidth="1"/>
    <col min="2080" max="2080" width="5.85546875" customWidth="1"/>
    <col min="2081" max="2081" width="5.5703125" customWidth="1"/>
    <col min="2082" max="2082" width="9.140625" customWidth="1"/>
    <col min="2083" max="2083" width="3.85546875" customWidth="1"/>
    <col min="2084" max="2084" width="4.42578125" customWidth="1"/>
    <col min="2085" max="2085" width="5.5703125" customWidth="1"/>
    <col min="2086" max="2087" width="5.42578125" customWidth="1"/>
    <col min="2088" max="2088" width="5.5703125" customWidth="1"/>
    <col min="2089" max="2089" width="13.85546875" customWidth="1"/>
    <col min="2090" max="2090" width="22.42578125" customWidth="1"/>
    <col min="2091" max="2091" width="9.5703125" customWidth="1"/>
    <col min="2092" max="2094" width="4.140625" customWidth="1"/>
    <col min="2095" max="2097" width="4.42578125" customWidth="1"/>
    <col min="2098" max="2098" width="4.5703125" customWidth="1"/>
    <col min="2099" max="2099" width="6.42578125" customWidth="1"/>
    <col min="2100" max="2100" width="10" customWidth="1"/>
    <col min="2101" max="2101" width="3.85546875" customWidth="1"/>
    <col min="2102" max="2102" width="4.42578125" customWidth="1"/>
    <col min="2103" max="2103" width="5.42578125" customWidth="1"/>
    <col min="2104" max="2104" width="6.140625" customWidth="1"/>
    <col min="2105" max="2105" width="5.85546875" customWidth="1"/>
    <col min="2106" max="2106" width="5.5703125" customWidth="1"/>
    <col min="2107" max="2107" width="9.140625" customWidth="1"/>
    <col min="2108" max="2108" width="3.85546875" customWidth="1"/>
    <col min="2109" max="2109" width="4.42578125" customWidth="1"/>
    <col min="2110" max="2110" width="5.5703125" customWidth="1"/>
    <col min="2111" max="2112" width="5.42578125" customWidth="1"/>
    <col min="2113" max="2113" width="5.5703125" customWidth="1"/>
    <col min="2114" max="2115" width="18.42578125" customWidth="1"/>
    <col min="2116" max="2116" width="9.5703125" customWidth="1"/>
    <col min="2117" max="2119" width="4.140625" customWidth="1"/>
    <col min="2120" max="2120" width="3.85546875" customWidth="1"/>
    <col min="2121" max="2122" width="4.42578125" customWidth="1"/>
    <col min="2123" max="2123" width="4.5703125" customWidth="1"/>
    <col min="2124" max="2124" width="6.42578125" customWidth="1"/>
    <col min="2125" max="2125" width="10" customWidth="1"/>
    <col min="2126" max="2126" width="3.85546875" customWidth="1"/>
    <col min="2127" max="2127" width="4.42578125" customWidth="1"/>
    <col min="2128" max="2128" width="5.42578125" customWidth="1"/>
    <col min="2129" max="2129" width="6.140625" customWidth="1"/>
    <col min="2130" max="2130" width="5.85546875" customWidth="1"/>
    <col min="2131" max="2131" width="5.5703125" customWidth="1"/>
    <col min="2132" max="2132" width="9.140625" customWidth="1"/>
    <col min="2133" max="2133" width="3.85546875" customWidth="1"/>
    <col min="2134" max="2134" width="4.42578125" customWidth="1"/>
    <col min="2135" max="2135" width="5.5703125" customWidth="1"/>
    <col min="2136" max="2137" width="5.42578125" customWidth="1"/>
    <col min="2138" max="2138" width="5.5703125" customWidth="1"/>
    <col min="2139" max="2140" width="23.5703125" customWidth="1"/>
    <col min="2141" max="2141" width="9.5703125" customWidth="1"/>
    <col min="2142" max="2144" width="4.140625" customWidth="1"/>
    <col min="2145" max="2145" width="3.85546875" customWidth="1"/>
    <col min="2146" max="2147" width="4.42578125" customWidth="1"/>
    <col min="2148" max="2148" width="4.5703125" customWidth="1"/>
    <col min="2149" max="2149" width="6.42578125" customWidth="1"/>
    <col min="2150" max="2150" width="10" customWidth="1"/>
    <col min="2151" max="2151" width="3.85546875" customWidth="1"/>
    <col min="2152" max="2152" width="4.42578125" customWidth="1"/>
    <col min="2153" max="2153" width="5.42578125" customWidth="1"/>
    <col min="2154" max="2154" width="6.140625" customWidth="1"/>
    <col min="2155" max="2155" width="5.85546875" customWidth="1"/>
    <col min="2156" max="2156" width="5.5703125" customWidth="1"/>
    <col min="2157" max="2157" width="9.140625" customWidth="1"/>
    <col min="2158" max="2158" width="3.85546875" customWidth="1"/>
    <col min="2159" max="2159" width="4.42578125" customWidth="1"/>
    <col min="2160" max="2160" width="5.5703125" customWidth="1"/>
    <col min="2161" max="2162" width="5.42578125" customWidth="1"/>
    <col min="2163" max="2163" width="5.5703125" customWidth="1"/>
    <col min="2164" max="2165" width="16.5703125" customWidth="1"/>
    <col min="2166" max="2166" width="9.5703125" customWidth="1"/>
    <col min="2167" max="2169" width="4.140625" customWidth="1"/>
    <col min="2170" max="2170" width="3.85546875" customWidth="1"/>
    <col min="2171" max="2172" width="4.42578125" customWidth="1"/>
    <col min="2173" max="2173" width="4.5703125" customWidth="1"/>
    <col min="2174" max="2174" width="6.42578125" customWidth="1"/>
    <col min="2175" max="2175" width="10" customWidth="1"/>
    <col min="2176" max="2176" width="3.85546875" customWidth="1"/>
    <col min="2177" max="2177" width="4.42578125" customWidth="1"/>
    <col min="2178" max="2178" width="5.42578125" customWidth="1"/>
    <col min="2179" max="2179" width="6.140625" customWidth="1"/>
    <col min="2180" max="2180" width="5.85546875" customWidth="1"/>
    <col min="2181" max="2181" width="5.5703125" customWidth="1"/>
    <col min="2182" max="2182" width="9.140625" customWidth="1"/>
    <col min="2183" max="2183" width="3.85546875" customWidth="1"/>
    <col min="2184" max="2184" width="4.42578125" customWidth="1"/>
    <col min="2185" max="2185" width="5.5703125" customWidth="1"/>
    <col min="2186" max="2187" width="5.42578125" customWidth="1"/>
    <col min="2188" max="2188" width="5.5703125" customWidth="1"/>
    <col min="2189" max="2190" width="23.42578125" customWidth="1"/>
    <col min="2191" max="2191" width="9.5703125" customWidth="1"/>
    <col min="2192" max="2194" width="4.140625" customWidth="1"/>
    <col min="2195" max="2195" width="3.85546875" customWidth="1"/>
    <col min="2196" max="2197" width="4.42578125" customWidth="1"/>
    <col min="2198" max="2198" width="4.5703125" customWidth="1"/>
    <col min="2199" max="2199" width="6.42578125" customWidth="1"/>
    <col min="2200" max="2200" width="10" customWidth="1"/>
    <col min="2201" max="2201" width="3.85546875" customWidth="1"/>
    <col min="2202" max="2202" width="4.42578125" customWidth="1"/>
    <col min="2203" max="2203" width="5.42578125" customWidth="1"/>
    <col min="2204" max="2204" width="6.140625" customWidth="1"/>
    <col min="2205" max="2205" width="5.85546875" customWidth="1"/>
    <col min="2206" max="2206" width="5.5703125" customWidth="1"/>
    <col min="2207" max="2207" width="9.140625" customWidth="1"/>
    <col min="2208" max="2208" width="3.85546875" customWidth="1"/>
    <col min="2209" max="2209" width="4.42578125" customWidth="1"/>
    <col min="2210" max="2210" width="5.5703125" customWidth="1"/>
    <col min="2211" max="2212" width="5.42578125" customWidth="1"/>
    <col min="2213" max="2213" width="5.5703125" customWidth="1"/>
    <col min="2214" max="2214" width="17.42578125" customWidth="1"/>
    <col min="2215" max="2215" width="19.42578125" customWidth="1"/>
    <col min="2216" max="2216" width="9.5703125" customWidth="1"/>
    <col min="2217" max="2219" width="4.140625" customWidth="1"/>
    <col min="2220" max="2220" width="3.85546875" customWidth="1"/>
    <col min="2221" max="2222" width="4.42578125" customWidth="1"/>
    <col min="2223" max="2223" width="4.5703125" customWidth="1"/>
    <col min="2224" max="2224" width="6.42578125" customWidth="1"/>
    <col min="2225" max="2225" width="10" customWidth="1"/>
    <col min="2226" max="2226" width="3.85546875" customWidth="1"/>
    <col min="2227" max="2227" width="4.42578125" customWidth="1"/>
    <col min="2228" max="2228" width="5.42578125" customWidth="1"/>
    <col min="2229" max="2229" width="6.140625" customWidth="1"/>
    <col min="2230" max="2230" width="5.85546875" customWidth="1"/>
    <col min="2231" max="2231" width="5.5703125" customWidth="1"/>
    <col min="2232" max="2232" width="9.140625" customWidth="1"/>
    <col min="2233" max="2233" width="3.85546875" customWidth="1"/>
    <col min="2234" max="2234" width="4.42578125" customWidth="1"/>
    <col min="2235" max="2235" width="5.5703125" customWidth="1"/>
    <col min="2236" max="2237" width="5.42578125" customWidth="1"/>
    <col min="2238" max="2238" width="5.5703125" customWidth="1"/>
    <col min="2239" max="2240" width="20.5703125" customWidth="1"/>
    <col min="2241" max="2241" width="9.5703125" customWidth="1"/>
    <col min="2242" max="2244" width="4.140625" customWidth="1"/>
    <col min="2245" max="2245" width="3.85546875" customWidth="1"/>
    <col min="2246" max="2247" width="4.42578125" customWidth="1"/>
    <col min="2248" max="2248" width="4.5703125" customWidth="1"/>
    <col min="2249" max="2249" width="6.42578125" customWidth="1"/>
    <col min="2250" max="2250" width="10" customWidth="1"/>
    <col min="2251" max="2251" width="3.85546875" customWidth="1"/>
    <col min="2252" max="2252" width="4.42578125" customWidth="1"/>
    <col min="2253" max="2253" width="5.42578125" customWidth="1"/>
    <col min="2254" max="2254" width="6.140625" customWidth="1"/>
    <col min="2255" max="2255" width="5.85546875" customWidth="1"/>
    <col min="2256" max="2256" width="5.5703125" customWidth="1"/>
    <col min="2257" max="2257" width="9.140625" customWidth="1"/>
    <col min="2258" max="2258" width="3.85546875" customWidth="1"/>
    <col min="2259" max="2259" width="4.42578125" customWidth="1"/>
    <col min="2260" max="2260" width="5.5703125" customWidth="1"/>
    <col min="2261" max="2262" width="5.42578125" customWidth="1"/>
    <col min="2263" max="2263" width="5.5703125" customWidth="1"/>
    <col min="2264" max="2265" width="21.140625" customWidth="1"/>
    <col min="2266" max="2266" width="9.5703125" customWidth="1"/>
    <col min="2267" max="2269" width="4.140625" customWidth="1"/>
    <col min="2270" max="2270" width="3.85546875" customWidth="1"/>
    <col min="2271" max="2272" width="4.42578125" customWidth="1"/>
    <col min="2273" max="2273" width="4.5703125" customWidth="1"/>
    <col min="2274" max="2274" width="6.42578125" customWidth="1"/>
    <col min="2275" max="2275" width="10" customWidth="1"/>
    <col min="2276" max="2276" width="3.85546875" customWidth="1"/>
    <col min="2277" max="2277" width="4.42578125" customWidth="1"/>
    <col min="2278" max="2278" width="5.42578125" customWidth="1"/>
    <col min="2279" max="2279" width="6.140625" customWidth="1"/>
    <col min="2280" max="2280" width="5.85546875" customWidth="1"/>
    <col min="2281" max="2281" width="5.5703125" customWidth="1"/>
    <col min="2282" max="2282" width="9.140625" customWidth="1"/>
    <col min="2283" max="2283" width="3.85546875" customWidth="1"/>
    <col min="2284" max="2284" width="4.42578125" customWidth="1"/>
    <col min="2285" max="2285" width="5.5703125" customWidth="1"/>
    <col min="2286" max="2287" width="5.42578125" customWidth="1"/>
    <col min="2288" max="2288" width="5.5703125" customWidth="1"/>
    <col min="2289" max="2289" width="0.85546875" customWidth="1"/>
    <col min="2297" max="2297" width="9.5703125" customWidth="1"/>
    <col min="2298" max="2298" width="4.140625" customWidth="1"/>
    <col min="2299" max="2299" width="6.140625" customWidth="1"/>
    <col min="2300" max="2300" width="4.140625" customWidth="1"/>
    <col min="2301" max="2301" width="5.140625" customWidth="1"/>
    <col min="2302" max="2303" width="5.42578125" customWidth="1"/>
    <col min="2304" max="2304" width="4.5703125" customWidth="1"/>
    <col min="2305" max="2305" width="6.42578125" customWidth="1"/>
    <col min="2306" max="2306" width="10" customWidth="1"/>
    <col min="2307" max="2307" width="3.85546875" customWidth="1"/>
    <col min="2308" max="2308" width="4.42578125" customWidth="1"/>
    <col min="2309" max="2309" width="5.42578125" customWidth="1"/>
    <col min="2310" max="2310" width="6.140625" customWidth="1"/>
    <col min="2311" max="2311" width="5.85546875" customWidth="1"/>
    <col min="2312" max="2312" width="6.85546875" customWidth="1"/>
    <col min="2313" max="2313" width="9.140625" customWidth="1"/>
    <col min="2314" max="2314" width="3.85546875" customWidth="1"/>
    <col min="2315" max="2315" width="4.42578125" customWidth="1"/>
    <col min="2316" max="2316" width="5.5703125" customWidth="1"/>
    <col min="2317" max="2318" width="5.42578125" customWidth="1"/>
    <col min="2319" max="2319" width="5.5703125" customWidth="1"/>
    <col min="2320" max="2321" width="27.42578125" customWidth="1"/>
    <col min="2322" max="2322" width="9.5703125" customWidth="1"/>
    <col min="2323" max="2325" width="4.140625" customWidth="1"/>
    <col min="2326" max="2327" width="4.5703125" customWidth="1"/>
    <col min="2328" max="2328" width="4.85546875" customWidth="1"/>
    <col min="2329" max="2329" width="4.5703125" customWidth="1"/>
    <col min="2330" max="2330" width="6.42578125" customWidth="1"/>
    <col min="2331" max="2331" width="10" customWidth="1"/>
    <col min="2332" max="2332" width="3.85546875" customWidth="1"/>
    <col min="2333" max="2333" width="4.42578125" customWidth="1"/>
    <col min="2334" max="2334" width="5.85546875" customWidth="1"/>
    <col min="2335" max="2335" width="6.140625" customWidth="1"/>
    <col min="2336" max="2336" width="5.85546875" customWidth="1"/>
    <col min="2337" max="2337" width="5.5703125" customWidth="1"/>
    <col min="2338" max="2338" width="9.140625" customWidth="1"/>
    <col min="2339" max="2339" width="3.85546875" customWidth="1"/>
    <col min="2340" max="2340" width="4.42578125" customWidth="1"/>
    <col min="2341" max="2341" width="5.5703125" customWidth="1"/>
    <col min="2342" max="2343" width="5.42578125" customWidth="1"/>
    <col min="2344" max="2344" width="5.5703125" customWidth="1"/>
    <col min="2345" max="2345" width="13.85546875" customWidth="1"/>
    <col min="2346" max="2346" width="22.42578125" customWidth="1"/>
    <col min="2347" max="2347" width="9.5703125" customWidth="1"/>
    <col min="2348" max="2350" width="4.140625" customWidth="1"/>
    <col min="2351" max="2353" width="4.42578125" customWidth="1"/>
    <col min="2354" max="2354" width="4.5703125" customWidth="1"/>
    <col min="2355" max="2355" width="6.42578125" customWidth="1"/>
    <col min="2356" max="2356" width="10" customWidth="1"/>
    <col min="2357" max="2357" width="3.85546875" customWidth="1"/>
    <col min="2358" max="2358" width="4.42578125" customWidth="1"/>
    <col min="2359" max="2359" width="5.42578125" customWidth="1"/>
    <col min="2360" max="2360" width="6.140625" customWidth="1"/>
    <col min="2361" max="2361" width="5.85546875" customWidth="1"/>
    <col min="2362" max="2362" width="5.5703125" customWidth="1"/>
    <col min="2363" max="2363" width="9.140625" customWidth="1"/>
    <col min="2364" max="2364" width="3.85546875" customWidth="1"/>
    <col min="2365" max="2365" width="4.42578125" customWidth="1"/>
    <col min="2366" max="2366" width="5.5703125" customWidth="1"/>
    <col min="2367" max="2368" width="5.42578125" customWidth="1"/>
    <col min="2369" max="2369" width="5.5703125" customWidth="1"/>
    <col min="2370" max="2371" width="18.42578125" customWidth="1"/>
    <col min="2372" max="2372" width="9.5703125" customWidth="1"/>
    <col min="2373" max="2375" width="4.140625" customWidth="1"/>
    <col min="2376" max="2376" width="3.85546875" customWidth="1"/>
    <col min="2377" max="2378" width="4.42578125" customWidth="1"/>
    <col min="2379" max="2379" width="4.5703125" customWidth="1"/>
    <col min="2380" max="2380" width="6.42578125" customWidth="1"/>
    <col min="2381" max="2381" width="10" customWidth="1"/>
    <col min="2382" max="2382" width="3.85546875" customWidth="1"/>
    <col min="2383" max="2383" width="4.42578125" customWidth="1"/>
    <col min="2384" max="2384" width="5.42578125" customWidth="1"/>
    <col min="2385" max="2385" width="6.140625" customWidth="1"/>
    <col min="2386" max="2386" width="5.85546875" customWidth="1"/>
    <col min="2387" max="2387" width="5.5703125" customWidth="1"/>
    <col min="2388" max="2388" width="9.140625" customWidth="1"/>
    <col min="2389" max="2389" width="3.85546875" customWidth="1"/>
    <col min="2390" max="2390" width="4.42578125" customWidth="1"/>
    <col min="2391" max="2391" width="5.5703125" customWidth="1"/>
    <col min="2392" max="2393" width="5.42578125" customWidth="1"/>
    <col min="2394" max="2394" width="5.5703125" customWidth="1"/>
    <col min="2395" max="2396" width="23.5703125" customWidth="1"/>
    <col min="2397" max="2397" width="9.5703125" customWidth="1"/>
    <col min="2398" max="2400" width="4.140625" customWidth="1"/>
    <col min="2401" max="2401" width="3.85546875" customWidth="1"/>
    <col min="2402" max="2403" width="4.42578125" customWidth="1"/>
    <col min="2404" max="2404" width="4.5703125" customWidth="1"/>
    <col min="2405" max="2405" width="6.42578125" customWidth="1"/>
    <col min="2406" max="2406" width="10" customWidth="1"/>
    <col min="2407" max="2407" width="3.85546875" customWidth="1"/>
    <col min="2408" max="2408" width="4.42578125" customWidth="1"/>
    <col min="2409" max="2409" width="5.42578125" customWidth="1"/>
    <col min="2410" max="2410" width="6.140625" customWidth="1"/>
    <col min="2411" max="2411" width="5.85546875" customWidth="1"/>
    <col min="2412" max="2412" width="5.5703125" customWidth="1"/>
    <col min="2413" max="2413" width="9.140625" customWidth="1"/>
    <col min="2414" max="2414" width="3.85546875" customWidth="1"/>
    <col min="2415" max="2415" width="4.42578125" customWidth="1"/>
    <col min="2416" max="2416" width="5.5703125" customWidth="1"/>
    <col min="2417" max="2418" width="5.42578125" customWidth="1"/>
    <col min="2419" max="2419" width="5.5703125" customWidth="1"/>
    <col min="2420" max="2421" width="16.5703125" customWidth="1"/>
    <col min="2422" max="2422" width="9.5703125" customWidth="1"/>
    <col min="2423" max="2425" width="4.140625" customWidth="1"/>
    <col min="2426" max="2426" width="3.85546875" customWidth="1"/>
    <col min="2427" max="2428" width="4.42578125" customWidth="1"/>
    <col min="2429" max="2429" width="4.5703125" customWidth="1"/>
    <col min="2430" max="2430" width="6.42578125" customWidth="1"/>
    <col min="2431" max="2431" width="10" customWidth="1"/>
    <col min="2432" max="2432" width="3.85546875" customWidth="1"/>
    <col min="2433" max="2433" width="4.42578125" customWidth="1"/>
    <col min="2434" max="2434" width="5.42578125" customWidth="1"/>
    <col min="2435" max="2435" width="6.140625" customWidth="1"/>
    <col min="2436" max="2436" width="5.85546875" customWidth="1"/>
    <col min="2437" max="2437" width="5.5703125" customWidth="1"/>
    <col min="2438" max="2438" width="9.140625" customWidth="1"/>
    <col min="2439" max="2439" width="3.85546875" customWidth="1"/>
    <col min="2440" max="2440" width="4.42578125" customWidth="1"/>
    <col min="2441" max="2441" width="5.5703125" customWidth="1"/>
    <col min="2442" max="2443" width="5.42578125" customWidth="1"/>
    <col min="2444" max="2444" width="5.5703125" customWidth="1"/>
    <col min="2445" max="2446" width="23.42578125" customWidth="1"/>
    <col min="2447" max="2447" width="9.5703125" customWidth="1"/>
    <col min="2448" max="2450" width="4.140625" customWidth="1"/>
    <col min="2451" max="2451" width="3.85546875" customWidth="1"/>
    <col min="2452" max="2453" width="4.42578125" customWidth="1"/>
    <col min="2454" max="2454" width="4.5703125" customWidth="1"/>
    <col min="2455" max="2455" width="6.42578125" customWidth="1"/>
    <col min="2456" max="2456" width="10" customWidth="1"/>
    <col min="2457" max="2457" width="3.85546875" customWidth="1"/>
    <col min="2458" max="2458" width="4.42578125" customWidth="1"/>
    <col min="2459" max="2459" width="5.42578125" customWidth="1"/>
    <col min="2460" max="2460" width="6.140625" customWidth="1"/>
    <col min="2461" max="2461" width="5.85546875" customWidth="1"/>
    <col min="2462" max="2462" width="5.5703125" customWidth="1"/>
    <col min="2463" max="2463" width="9.140625" customWidth="1"/>
    <col min="2464" max="2464" width="3.85546875" customWidth="1"/>
    <col min="2465" max="2465" width="4.42578125" customWidth="1"/>
    <col min="2466" max="2466" width="5.5703125" customWidth="1"/>
    <col min="2467" max="2468" width="5.42578125" customWidth="1"/>
    <col min="2469" max="2469" width="5.5703125" customWidth="1"/>
    <col min="2470" max="2470" width="17.42578125" customWidth="1"/>
    <col min="2471" max="2471" width="19.42578125" customWidth="1"/>
    <col min="2472" max="2472" width="9.5703125" customWidth="1"/>
    <col min="2473" max="2475" width="4.140625" customWidth="1"/>
    <col min="2476" max="2476" width="3.85546875" customWidth="1"/>
    <col min="2477" max="2478" width="4.42578125" customWidth="1"/>
    <col min="2479" max="2479" width="4.5703125" customWidth="1"/>
    <col min="2480" max="2480" width="6.42578125" customWidth="1"/>
    <col min="2481" max="2481" width="10" customWidth="1"/>
    <col min="2482" max="2482" width="3.85546875" customWidth="1"/>
    <col min="2483" max="2483" width="4.42578125" customWidth="1"/>
    <col min="2484" max="2484" width="5.42578125" customWidth="1"/>
    <col min="2485" max="2485" width="6.140625" customWidth="1"/>
    <col min="2486" max="2486" width="5.85546875" customWidth="1"/>
    <col min="2487" max="2487" width="5.5703125" customWidth="1"/>
    <col min="2488" max="2488" width="9.140625" customWidth="1"/>
    <col min="2489" max="2489" width="3.85546875" customWidth="1"/>
    <col min="2490" max="2490" width="4.42578125" customWidth="1"/>
    <col min="2491" max="2491" width="5.5703125" customWidth="1"/>
    <col min="2492" max="2493" width="5.42578125" customWidth="1"/>
    <col min="2494" max="2494" width="5.5703125" customWidth="1"/>
    <col min="2495" max="2496" width="20.5703125" customWidth="1"/>
    <col min="2497" max="2497" width="9.5703125" customWidth="1"/>
    <col min="2498" max="2500" width="4.140625" customWidth="1"/>
    <col min="2501" max="2501" width="3.85546875" customWidth="1"/>
    <col min="2502" max="2503" width="4.42578125" customWidth="1"/>
    <col min="2504" max="2504" width="4.5703125" customWidth="1"/>
    <col min="2505" max="2505" width="6.42578125" customWidth="1"/>
    <col min="2506" max="2506" width="10" customWidth="1"/>
    <col min="2507" max="2507" width="3.85546875" customWidth="1"/>
    <col min="2508" max="2508" width="4.42578125" customWidth="1"/>
    <col min="2509" max="2509" width="5.42578125" customWidth="1"/>
    <col min="2510" max="2510" width="6.140625" customWidth="1"/>
    <col min="2511" max="2511" width="5.85546875" customWidth="1"/>
    <col min="2512" max="2512" width="5.5703125" customWidth="1"/>
    <col min="2513" max="2513" width="9.140625" customWidth="1"/>
    <col min="2514" max="2514" width="3.85546875" customWidth="1"/>
    <col min="2515" max="2515" width="4.42578125" customWidth="1"/>
    <col min="2516" max="2516" width="5.5703125" customWidth="1"/>
    <col min="2517" max="2518" width="5.42578125" customWidth="1"/>
    <col min="2519" max="2519" width="5.5703125" customWidth="1"/>
    <col min="2520" max="2521" width="21.140625" customWidth="1"/>
    <col min="2522" max="2522" width="9.5703125" customWidth="1"/>
    <col min="2523" max="2525" width="4.140625" customWidth="1"/>
    <col min="2526" max="2526" width="3.85546875" customWidth="1"/>
    <col min="2527" max="2528" width="4.42578125" customWidth="1"/>
    <col min="2529" max="2529" width="4.5703125" customWidth="1"/>
    <col min="2530" max="2530" width="6.42578125" customWidth="1"/>
    <col min="2531" max="2531" width="10" customWidth="1"/>
    <col min="2532" max="2532" width="3.85546875" customWidth="1"/>
    <col min="2533" max="2533" width="4.42578125" customWidth="1"/>
    <col min="2534" max="2534" width="5.42578125" customWidth="1"/>
    <col min="2535" max="2535" width="6.140625" customWidth="1"/>
    <col min="2536" max="2536" width="5.85546875" customWidth="1"/>
    <col min="2537" max="2537" width="5.5703125" customWidth="1"/>
    <col min="2538" max="2538" width="9.140625" customWidth="1"/>
    <col min="2539" max="2539" width="3.85546875" customWidth="1"/>
    <col min="2540" max="2540" width="4.42578125" customWidth="1"/>
    <col min="2541" max="2541" width="5.5703125" customWidth="1"/>
    <col min="2542" max="2543" width="5.42578125" customWidth="1"/>
    <col min="2544" max="2544" width="5.5703125" customWidth="1"/>
    <col min="2545" max="2545" width="0.85546875" customWidth="1"/>
    <col min="2553" max="2553" width="9.5703125" customWidth="1"/>
    <col min="2554" max="2554" width="4.140625" customWidth="1"/>
    <col min="2555" max="2555" width="6.140625" customWidth="1"/>
    <col min="2556" max="2556" width="4.140625" customWidth="1"/>
    <col min="2557" max="2557" width="5.140625" customWidth="1"/>
    <col min="2558" max="2559" width="5.42578125" customWidth="1"/>
    <col min="2560" max="2560" width="4.5703125" customWidth="1"/>
    <col min="2561" max="2561" width="6.42578125" customWidth="1"/>
    <col min="2562" max="2562" width="10" customWidth="1"/>
    <col min="2563" max="2563" width="3.85546875" customWidth="1"/>
    <col min="2564" max="2564" width="4.42578125" customWidth="1"/>
    <col min="2565" max="2565" width="5.42578125" customWidth="1"/>
    <col min="2566" max="2566" width="6.140625" customWidth="1"/>
    <col min="2567" max="2567" width="5.85546875" customWidth="1"/>
    <col min="2568" max="2568" width="6.85546875" customWidth="1"/>
    <col min="2569" max="2569" width="9.140625" customWidth="1"/>
    <col min="2570" max="2570" width="3.85546875" customWidth="1"/>
    <col min="2571" max="2571" width="4.42578125" customWidth="1"/>
    <col min="2572" max="2572" width="5.5703125" customWidth="1"/>
    <col min="2573" max="2574" width="5.42578125" customWidth="1"/>
    <col min="2575" max="2575" width="5.5703125" customWidth="1"/>
    <col min="2576" max="2577" width="27.42578125" customWidth="1"/>
    <col min="2578" max="2578" width="9.5703125" customWidth="1"/>
    <col min="2579" max="2581" width="4.140625" customWidth="1"/>
    <col min="2582" max="2583" width="4.5703125" customWidth="1"/>
    <col min="2584" max="2584" width="4.85546875" customWidth="1"/>
    <col min="2585" max="2585" width="4.5703125" customWidth="1"/>
    <col min="2586" max="2586" width="6.42578125" customWidth="1"/>
    <col min="2587" max="2587" width="10" customWidth="1"/>
    <col min="2588" max="2588" width="3.85546875" customWidth="1"/>
    <col min="2589" max="2589" width="4.42578125" customWidth="1"/>
    <col min="2590" max="2590" width="5.85546875" customWidth="1"/>
    <col min="2591" max="2591" width="6.140625" customWidth="1"/>
    <col min="2592" max="2592" width="5.85546875" customWidth="1"/>
    <col min="2593" max="2593" width="5.5703125" customWidth="1"/>
    <col min="2594" max="2594" width="9.140625" customWidth="1"/>
    <col min="2595" max="2595" width="3.85546875" customWidth="1"/>
    <col min="2596" max="2596" width="4.42578125" customWidth="1"/>
    <col min="2597" max="2597" width="5.5703125" customWidth="1"/>
    <col min="2598" max="2599" width="5.42578125" customWidth="1"/>
    <col min="2600" max="2600" width="5.5703125" customWidth="1"/>
    <col min="2601" max="2601" width="13.85546875" customWidth="1"/>
    <col min="2602" max="2602" width="22.42578125" customWidth="1"/>
    <col min="2603" max="2603" width="9.5703125" customWidth="1"/>
    <col min="2604" max="2606" width="4.140625" customWidth="1"/>
    <col min="2607" max="2609" width="4.42578125" customWidth="1"/>
    <col min="2610" max="2610" width="4.5703125" customWidth="1"/>
    <col min="2611" max="2611" width="6.42578125" customWidth="1"/>
    <col min="2612" max="2612" width="10" customWidth="1"/>
    <col min="2613" max="2613" width="3.85546875" customWidth="1"/>
    <col min="2614" max="2614" width="4.42578125" customWidth="1"/>
    <col min="2615" max="2615" width="5.42578125" customWidth="1"/>
    <col min="2616" max="2616" width="6.140625" customWidth="1"/>
    <col min="2617" max="2617" width="5.85546875" customWidth="1"/>
    <col min="2618" max="2618" width="5.5703125" customWidth="1"/>
    <col min="2619" max="2619" width="9.140625" customWidth="1"/>
    <col min="2620" max="2620" width="3.85546875" customWidth="1"/>
    <col min="2621" max="2621" width="4.42578125" customWidth="1"/>
    <col min="2622" max="2622" width="5.5703125" customWidth="1"/>
    <col min="2623" max="2624" width="5.42578125" customWidth="1"/>
    <col min="2625" max="2625" width="5.5703125" customWidth="1"/>
    <col min="2626" max="2627" width="18.42578125" customWidth="1"/>
    <col min="2628" max="2628" width="9.5703125" customWidth="1"/>
    <col min="2629" max="2631" width="4.140625" customWidth="1"/>
    <col min="2632" max="2632" width="3.85546875" customWidth="1"/>
    <col min="2633" max="2634" width="4.42578125" customWidth="1"/>
    <col min="2635" max="2635" width="4.5703125" customWidth="1"/>
    <col min="2636" max="2636" width="6.42578125" customWidth="1"/>
    <col min="2637" max="2637" width="10" customWidth="1"/>
    <col min="2638" max="2638" width="3.85546875" customWidth="1"/>
    <col min="2639" max="2639" width="4.42578125" customWidth="1"/>
    <col min="2640" max="2640" width="5.42578125" customWidth="1"/>
    <col min="2641" max="2641" width="6.140625" customWidth="1"/>
    <col min="2642" max="2642" width="5.85546875" customWidth="1"/>
    <col min="2643" max="2643" width="5.5703125" customWidth="1"/>
    <col min="2644" max="2644" width="9.140625" customWidth="1"/>
    <col min="2645" max="2645" width="3.85546875" customWidth="1"/>
    <col min="2646" max="2646" width="4.42578125" customWidth="1"/>
    <col min="2647" max="2647" width="5.5703125" customWidth="1"/>
    <col min="2648" max="2649" width="5.42578125" customWidth="1"/>
    <col min="2650" max="2650" width="5.5703125" customWidth="1"/>
    <col min="2651" max="2652" width="23.5703125" customWidth="1"/>
    <col min="2653" max="2653" width="9.5703125" customWidth="1"/>
    <col min="2654" max="2656" width="4.140625" customWidth="1"/>
    <col min="2657" max="2657" width="3.85546875" customWidth="1"/>
    <col min="2658" max="2659" width="4.42578125" customWidth="1"/>
    <col min="2660" max="2660" width="4.5703125" customWidth="1"/>
    <col min="2661" max="2661" width="6.42578125" customWidth="1"/>
    <col min="2662" max="2662" width="10" customWidth="1"/>
    <col min="2663" max="2663" width="3.85546875" customWidth="1"/>
    <col min="2664" max="2664" width="4.42578125" customWidth="1"/>
    <col min="2665" max="2665" width="5.42578125" customWidth="1"/>
    <col min="2666" max="2666" width="6.140625" customWidth="1"/>
    <col min="2667" max="2667" width="5.85546875" customWidth="1"/>
    <col min="2668" max="2668" width="5.5703125" customWidth="1"/>
    <col min="2669" max="2669" width="9.140625" customWidth="1"/>
    <col min="2670" max="2670" width="3.85546875" customWidth="1"/>
    <col min="2671" max="2671" width="4.42578125" customWidth="1"/>
    <col min="2672" max="2672" width="5.5703125" customWidth="1"/>
    <col min="2673" max="2674" width="5.42578125" customWidth="1"/>
    <col min="2675" max="2675" width="5.5703125" customWidth="1"/>
    <col min="2676" max="2677" width="16.5703125" customWidth="1"/>
    <col min="2678" max="2678" width="9.5703125" customWidth="1"/>
    <col min="2679" max="2681" width="4.140625" customWidth="1"/>
    <col min="2682" max="2682" width="3.85546875" customWidth="1"/>
    <col min="2683" max="2684" width="4.42578125" customWidth="1"/>
    <col min="2685" max="2685" width="4.5703125" customWidth="1"/>
    <col min="2686" max="2686" width="6.42578125" customWidth="1"/>
    <col min="2687" max="2687" width="10" customWidth="1"/>
    <col min="2688" max="2688" width="3.85546875" customWidth="1"/>
    <col min="2689" max="2689" width="4.42578125" customWidth="1"/>
    <col min="2690" max="2690" width="5.42578125" customWidth="1"/>
    <col min="2691" max="2691" width="6.140625" customWidth="1"/>
    <col min="2692" max="2692" width="5.85546875" customWidth="1"/>
    <col min="2693" max="2693" width="5.5703125" customWidth="1"/>
    <col min="2694" max="2694" width="9.140625" customWidth="1"/>
    <col min="2695" max="2695" width="3.85546875" customWidth="1"/>
    <col min="2696" max="2696" width="4.42578125" customWidth="1"/>
    <col min="2697" max="2697" width="5.5703125" customWidth="1"/>
    <col min="2698" max="2699" width="5.42578125" customWidth="1"/>
    <col min="2700" max="2700" width="5.5703125" customWidth="1"/>
    <col min="2701" max="2702" width="23.42578125" customWidth="1"/>
    <col min="2703" max="2703" width="9.5703125" customWidth="1"/>
    <col min="2704" max="2706" width="4.140625" customWidth="1"/>
    <col min="2707" max="2707" width="3.85546875" customWidth="1"/>
    <col min="2708" max="2709" width="4.42578125" customWidth="1"/>
    <col min="2710" max="2710" width="4.5703125" customWidth="1"/>
    <col min="2711" max="2711" width="6.42578125" customWidth="1"/>
    <col min="2712" max="2712" width="10" customWidth="1"/>
    <col min="2713" max="2713" width="3.85546875" customWidth="1"/>
    <col min="2714" max="2714" width="4.42578125" customWidth="1"/>
    <col min="2715" max="2715" width="5.42578125" customWidth="1"/>
    <col min="2716" max="2716" width="6.140625" customWidth="1"/>
    <col min="2717" max="2717" width="5.85546875" customWidth="1"/>
    <col min="2718" max="2718" width="5.5703125" customWidth="1"/>
    <col min="2719" max="2719" width="9.140625" customWidth="1"/>
    <col min="2720" max="2720" width="3.85546875" customWidth="1"/>
    <col min="2721" max="2721" width="4.42578125" customWidth="1"/>
    <col min="2722" max="2722" width="5.5703125" customWidth="1"/>
    <col min="2723" max="2724" width="5.42578125" customWidth="1"/>
    <col min="2725" max="2725" width="5.5703125" customWidth="1"/>
    <col min="2726" max="2726" width="17.42578125" customWidth="1"/>
    <col min="2727" max="2727" width="19.42578125" customWidth="1"/>
    <col min="2728" max="2728" width="9.5703125" customWidth="1"/>
    <col min="2729" max="2731" width="4.140625" customWidth="1"/>
    <col min="2732" max="2732" width="3.85546875" customWidth="1"/>
    <col min="2733" max="2734" width="4.42578125" customWidth="1"/>
    <col min="2735" max="2735" width="4.5703125" customWidth="1"/>
    <col min="2736" max="2736" width="6.42578125" customWidth="1"/>
    <col min="2737" max="2737" width="10" customWidth="1"/>
    <col min="2738" max="2738" width="3.85546875" customWidth="1"/>
    <col min="2739" max="2739" width="4.42578125" customWidth="1"/>
    <col min="2740" max="2740" width="5.42578125" customWidth="1"/>
    <col min="2741" max="2741" width="6.140625" customWidth="1"/>
    <col min="2742" max="2742" width="5.85546875" customWidth="1"/>
    <col min="2743" max="2743" width="5.5703125" customWidth="1"/>
    <col min="2744" max="2744" width="9.140625" customWidth="1"/>
    <col min="2745" max="2745" width="3.85546875" customWidth="1"/>
    <col min="2746" max="2746" width="4.42578125" customWidth="1"/>
    <col min="2747" max="2747" width="5.5703125" customWidth="1"/>
    <col min="2748" max="2749" width="5.42578125" customWidth="1"/>
    <col min="2750" max="2750" width="5.5703125" customWidth="1"/>
    <col min="2751" max="2752" width="20.5703125" customWidth="1"/>
    <col min="2753" max="2753" width="9.5703125" customWidth="1"/>
    <col min="2754" max="2756" width="4.140625" customWidth="1"/>
    <col min="2757" max="2757" width="3.85546875" customWidth="1"/>
    <col min="2758" max="2759" width="4.42578125" customWidth="1"/>
    <col min="2760" max="2760" width="4.5703125" customWidth="1"/>
    <col min="2761" max="2761" width="6.42578125" customWidth="1"/>
    <col min="2762" max="2762" width="10" customWidth="1"/>
    <col min="2763" max="2763" width="3.85546875" customWidth="1"/>
    <col min="2764" max="2764" width="4.42578125" customWidth="1"/>
    <col min="2765" max="2765" width="5.42578125" customWidth="1"/>
    <col min="2766" max="2766" width="6.140625" customWidth="1"/>
    <col min="2767" max="2767" width="5.85546875" customWidth="1"/>
    <col min="2768" max="2768" width="5.5703125" customWidth="1"/>
    <col min="2769" max="2769" width="9.140625" customWidth="1"/>
    <col min="2770" max="2770" width="3.85546875" customWidth="1"/>
    <col min="2771" max="2771" width="4.42578125" customWidth="1"/>
    <col min="2772" max="2772" width="5.5703125" customWidth="1"/>
    <col min="2773" max="2774" width="5.42578125" customWidth="1"/>
    <col min="2775" max="2775" width="5.5703125" customWidth="1"/>
    <col min="2776" max="2777" width="21.140625" customWidth="1"/>
    <col min="2778" max="2778" width="9.5703125" customWidth="1"/>
    <col min="2779" max="2781" width="4.140625" customWidth="1"/>
    <col min="2782" max="2782" width="3.85546875" customWidth="1"/>
    <col min="2783" max="2784" width="4.42578125" customWidth="1"/>
    <col min="2785" max="2785" width="4.5703125" customWidth="1"/>
    <col min="2786" max="2786" width="6.42578125" customWidth="1"/>
    <col min="2787" max="2787" width="10" customWidth="1"/>
    <col min="2788" max="2788" width="3.85546875" customWidth="1"/>
    <col min="2789" max="2789" width="4.42578125" customWidth="1"/>
    <col min="2790" max="2790" width="5.42578125" customWidth="1"/>
    <col min="2791" max="2791" width="6.140625" customWidth="1"/>
    <col min="2792" max="2792" width="5.85546875" customWidth="1"/>
    <col min="2793" max="2793" width="5.5703125" customWidth="1"/>
    <col min="2794" max="2794" width="9.140625" customWidth="1"/>
    <col min="2795" max="2795" width="3.85546875" customWidth="1"/>
    <col min="2796" max="2796" width="4.42578125" customWidth="1"/>
    <col min="2797" max="2797" width="5.5703125" customWidth="1"/>
    <col min="2798" max="2799" width="5.42578125" customWidth="1"/>
    <col min="2800" max="2800" width="5.5703125" customWidth="1"/>
    <col min="2801" max="2801" width="0.85546875" customWidth="1"/>
    <col min="2809" max="2809" width="9.5703125" customWidth="1"/>
    <col min="2810" max="2810" width="4.140625" customWidth="1"/>
    <col min="2811" max="2811" width="6.140625" customWidth="1"/>
    <col min="2812" max="2812" width="4.140625" customWidth="1"/>
    <col min="2813" max="2813" width="5.140625" customWidth="1"/>
    <col min="2814" max="2815" width="5.42578125" customWidth="1"/>
    <col min="2816" max="2816" width="4.5703125" customWidth="1"/>
    <col min="2817" max="2817" width="6.42578125" customWidth="1"/>
    <col min="2818" max="2818" width="10" customWidth="1"/>
    <col min="2819" max="2819" width="3.85546875" customWidth="1"/>
    <col min="2820" max="2820" width="4.42578125" customWidth="1"/>
    <col min="2821" max="2821" width="5.42578125" customWidth="1"/>
    <col min="2822" max="2822" width="6.140625" customWidth="1"/>
    <col min="2823" max="2823" width="5.85546875" customWidth="1"/>
    <col min="2824" max="2824" width="6.85546875" customWidth="1"/>
    <col min="2825" max="2825" width="9.140625" customWidth="1"/>
    <col min="2826" max="2826" width="3.85546875" customWidth="1"/>
    <col min="2827" max="2827" width="4.42578125" customWidth="1"/>
    <col min="2828" max="2828" width="5.5703125" customWidth="1"/>
    <col min="2829" max="2830" width="5.42578125" customWidth="1"/>
    <col min="2831" max="2831" width="5.5703125" customWidth="1"/>
    <col min="2832" max="2833" width="27.42578125" customWidth="1"/>
    <col min="2834" max="2834" width="9.5703125" customWidth="1"/>
    <col min="2835" max="2837" width="4.140625" customWidth="1"/>
    <col min="2838" max="2839" width="4.5703125" customWidth="1"/>
    <col min="2840" max="2840" width="4.85546875" customWidth="1"/>
    <col min="2841" max="2841" width="4.5703125" customWidth="1"/>
    <col min="2842" max="2842" width="6.42578125" customWidth="1"/>
    <col min="2843" max="2843" width="10" customWidth="1"/>
    <col min="2844" max="2844" width="3.85546875" customWidth="1"/>
    <col min="2845" max="2845" width="4.42578125" customWidth="1"/>
    <col min="2846" max="2846" width="5.85546875" customWidth="1"/>
    <col min="2847" max="2847" width="6.140625" customWidth="1"/>
    <col min="2848" max="2848" width="5.85546875" customWidth="1"/>
    <col min="2849" max="2849" width="5.5703125" customWidth="1"/>
    <col min="2850" max="2850" width="9.140625" customWidth="1"/>
    <col min="2851" max="2851" width="3.85546875" customWidth="1"/>
    <col min="2852" max="2852" width="4.42578125" customWidth="1"/>
    <col min="2853" max="2853" width="5.5703125" customWidth="1"/>
    <col min="2854" max="2855" width="5.42578125" customWidth="1"/>
    <col min="2856" max="2856" width="5.5703125" customWidth="1"/>
    <col min="2857" max="2857" width="13.85546875" customWidth="1"/>
    <col min="2858" max="2858" width="22.42578125" customWidth="1"/>
    <col min="2859" max="2859" width="9.5703125" customWidth="1"/>
    <col min="2860" max="2862" width="4.140625" customWidth="1"/>
    <col min="2863" max="2865" width="4.42578125" customWidth="1"/>
    <col min="2866" max="2866" width="4.5703125" customWidth="1"/>
    <col min="2867" max="2867" width="6.42578125" customWidth="1"/>
    <col min="2868" max="2868" width="10" customWidth="1"/>
    <col min="2869" max="2869" width="3.85546875" customWidth="1"/>
    <col min="2870" max="2870" width="4.42578125" customWidth="1"/>
    <col min="2871" max="2871" width="5.42578125" customWidth="1"/>
    <col min="2872" max="2872" width="6.140625" customWidth="1"/>
    <col min="2873" max="2873" width="5.85546875" customWidth="1"/>
    <col min="2874" max="2874" width="5.5703125" customWidth="1"/>
    <col min="2875" max="2875" width="9.140625" customWidth="1"/>
    <col min="2876" max="2876" width="3.85546875" customWidth="1"/>
    <col min="2877" max="2877" width="4.42578125" customWidth="1"/>
    <col min="2878" max="2878" width="5.5703125" customWidth="1"/>
    <col min="2879" max="2880" width="5.42578125" customWidth="1"/>
    <col min="2881" max="2881" width="5.5703125" customWidth="1"/>
    <col min="2882" max="2883" width="18.42578125" customWidth="1"/>
    <col min="2884" max="2884" width="9.5703125" customWidth="1"/>
    <col min="2885" max="2887" width="4.140625" customWidth="1"/>
    <col min="2888" max="2888" width="3.85546875" customWidth="1"/>
    <col min="2889" max="2890" width="4.42578125" customWidth="1"/>
    <col min="2891" max="2891" width="4.5703125" customWidth="1"/>
    <col min="2892" max="2892" width="6.42578125" customWidth="1"/>
    <col min="2893" max="2893" width="10" customWidth="1"/>
    <col min="2894" max="2894" width="3.85546875" customWidth="1"/>
    <col min="2895" max="2895" width="4.42578125" customWidth="1"/>
    <col min="2896" max="2896" width="5.42578125" customWidth="1"/>
    <col min="2897" max="2897" width="6.140625" customWidth="1"/>
    <col min="2898" max="2898" width="5.85546875" customWidth="1"/>
    <col min="2899" max="2899" width="5.5703125" customWidth="1"/>
    <col min="2900" max="2900" width="9.140625" customWidth="1"/>
    <col min="2901" max="2901" width="3.85546875" customWidth="1"/>
    <col min="2902" max="2902" width="4.42578125" customWidth="1"/>
    <col min="2903" max="2903" width="5.5703125" customWidth="1"/>
    <col min="2904" max="2905" width="5.42578125" customWidth="1"/>
    <col min="2906" max="2906" width="5.5703125" customWidth="1"/>
    <col min="2907" max="2908" width="23.5703125" customWidth="1"/>
    <col min="2909" max="2909" width="9.5703125" customWidth="1"/>
    <col min="2910" max="2912" width="4.140625" customWidth="1"/>
    <col min="2913" max="2913" width="3.85546875" customWidth="1"/>
    <col min="2914" max="2915" width="4.42578125" customWidth="1"/>
    <col min="2916" max="2916" width="4.5703125" customWidth="1"/>
    <col min="2917" max="2917" width="6.42578125" customWidth="1"/>
    <col min="2918" max="2918" width="10" customWidth="1"/>
    <col min="2919" max="2919" width="3.85546875" customWidth="1"/>
    <col min="2920" max="2920" width="4.42578125" customWidth="1"/>
    <col min="2921" max="2921" width="5.42578125" customWidth="1"/>
    <col min="2922" max="2922" width="6.140625" customWidth="1"/>
    <col min="2923" max="2923" width="5.85546875" customWidth="1"/>
    <col min="2924" max="2924" width="5.5703125" customWidth="1"/>
    <col min="2925" max="2925" width="9.140625" customWidth="1"/>
    <col min="2926" max="2926" width="3.85546875" customWidth="1"/>
    <col min="2927" max="2927" width="4.42578125" customWidth="1"/>
    <col min="2928" max="2928" width="5.5703125" customWidth="1"/>
    <col min="2929" max="2930" width="5.42578125" customWidth="1"/>
    <col min="2931" max="2931" width="5.5703125" customWidth="1"/>
    <col min="2932" max="2933" width="16.5703125" customWidth="1"/>
    <col min="2934" max="2934" width="9.5703125" customWidth="1"/>
    <col min="2935" max="2937" width="4.140625" customWidth="1"/>
    <col min="2938" max="2938" width="3.85546875" customWidth="1"/>
    <col min="2939" max="2940" width="4.42578125" customWidth="1"/>
    <col min="2941" max="2941" width="4.5703125" customWidth="1"/>
    <col min="2942" max="2942" width="6.42578125" customWidth="1"/>
    <col min="2943" max="2943" width="10" customWidth="1"/>
    <col min="2944" max="2944" width="3.85546875" customWidth="1"/>
    <col min="2945" max="2945" width="4.42578125" customWidth="1"/>
    <col min="2946" max="2946" width="5.42578125" customWidth="1"/>
    <col min="2947" max="2947" width="6.140625" customWidth="1"/>
    <col min="2948" max="2948" width="5.85546875" customWidth="1"/>
    <col min="2949" max="2949" width="5.5703125" customWidth="1"/>
    <col min="2950" max="2950" width="9.140625" customWidth="1"/>
    <col min="2951" max="2951" width="3.85546875" customWidth="1"/>
    <col min="2952" max="2952" width="4.42578125" customWidth="1"/>
    <col min="2953" max="2953" width="5.5703125" customWidth="1"/>
    <col min="2954" max="2955" width="5.42578125" customWidth="1"/>
    <col min="2956" max="2956" width="5.5703125" customWidth="1"/>
    <col min="2957" max="2958" width="23.42578125" customWidth="1"/>
    <col min="2959" max="2959" width="9.5703125" customWidth="1"/>
    <col min="2960" max="2962" width="4.140625" customWidth="1"/>
    <col min="2963" max="2963" width="3.85546875" customWidth="1"/>
    <col min="2964" max="2965" width="4.42578125" customWidth="1"/>
    <col min="2966" max="2966" width="4.5703125" customWidth="1"/>
    <col min="2967" max="2967" width="6.42578125" customWidth="1"/>
    <col min="2968" max="2968" width="10" customWidth="1"/>
    <col min="2969" max="2969" width="3.85546875" customWidth="1"/>
    <col min="2970" max="2970" width="4.42578125" customWidth="1"/>
    <col min="2971" max="2971" width="5.42578125" customWidth="1"/>
    <col min="2972" max="2972" width="6.140625" customWidth="1"/>
    <col min="2973" max="2973" width="5.85546875" customWidth="1"/>
    <col min="2974" max="2974" width="5.5703125" customWidth="1"/>
    <col min="2975" max="2975" width="9.140625" customWidth="1"/>
    <col min="2976" max="2976" width="3.85546875" customWidth="1"/>
    <col min="2977" max="2977" width="4.42578125" customWidth="1"/>
    <col min="2978" max="2978" width="5.5703125" customWidth="1"/>
    <col min="2979" max="2980" width="5.42578125" customWidth="1"/>
    <col min="2981" max="2981" width="5.5703125" customWidth="1"/>
    <col min="2982" max="2982" width="17.42578125" customWidth="1"/>
    <col min="2983" max="2983" width="19.42578125" customWidth="1"/>
    <col min="2984" max="2984" width="9.5703125" customWidth="1"/>
    <col min="2985" max="2987" width="4.140625" customWidth="1"/>
    <col min="2988" max="2988" width="3.85546875" customWidth="1"/>
    <col min="2989" max="2990" width="4.42578125" customWidth="1"/>
    <col min="2991" max="2991" width="4.5703125" customWidth="1"/>
    <col min="2992" max="2992" width="6.42578125" customWidth="1"/>
    <col min="2993" max="2993" width="10" customWidth="1"/>
    <col min="2994" max="2994" width="3.85546875" customWidth="1"/>
    <col min="2995" max="2995" width="4.42578125" customWidth="1"/>
    <col min="2996" max="2996" width="5.42578125" customWidth="1"/>
    <col min="2997" max="2997" width="6.140625" customWidth="1"/>
    <col min="2998" max="2998" width="5.85546875" customWidth="1"/>
    <col min="2999" max="2999" width="5.5703125" customWidth="1"/>
    <col min="3000" max="3000" width="9.140625" customWidth="1"/>
    <col min="3001" max="3001" width="3.85546875" customWidth="1"/>
    <col min="3002" max="3002" width="4.42578125" customWidth="1"/>
    <col min="3003" max="3003" width="5.5703125" customWidth="1"/>
    <col min="3004" max="3005" width="5.42578125" customWidth="1"/>
    <col min="3006" max="3006" width="5.5703125" customWidth="1"/>
    <col min="3007" max="3008" width="20.5703125" customWidth="1"/>
    <col min="3009" max="3009" width="9.5703125" customWidth="1"/>
    <col min="3010" max="3012" width="4.140625" customWidth="1"/>
    <col min="3013" max="3013" width="3.85546875" customWidth="1"/>
    <col min="3014" max="3015" width="4.42578125" customWidth="1"/>
    <col min="3016" max="3016" width="4.5703125" customWidth="1"/>
    <col min="3017" max="3017" width="6.42578125" customWidth="1"/>
    <col min="3018" max="3018" width="10" customWidth="1"/>
    <col min="3019" max="3019" width="3.85546875" customWidth="1"/>
    <col min="3020" max="3020" width="4.42578125" customWidth="1"/>
    <col min="3021" max="3021" width="5.42578125" customWidth="1"/>
    <col min="3022" max="3022" width="6.140625" customWidth="1"/>
    <col min="3023" max="3023" width="5.85546875" customWidth="1"/>
    <col min="3024" max="3024" width="5.5703125" customWidth="1"/>
    <col min="3025" max="3025" width="9.140625" customWidth="1"/>
    <col min="3026" max="3026" width="3.85546875" customWidth="1"/>
    <col min="3027" max="3027" width="4.42578125" customWidth="1"/>
    <col min="3028" max="3028" width="5.5703125" customWidth="1"/>
    <col min="3029" max="3030" width="5.42578125" customWidth="1"/>
    <col min="3031" max="3031" width="5.5703125" customWidth="1"/>
    <col min="3032" max="3033" width="21.140625" customWidth="1"/>
    <col min="3034" max="3034" width="9.5703125" customWidth="1"/>
    <col min="3035" max="3037" width="4.140625" customWidth="1"/>
    <col min="3038" max="3038" width="3.85546875" customWidth="1"/>
    <col min="3039" max="3040" width="4.42578125" customWidth="1"/>
    <col min="3041" max="3041" width="4.5703125" customWidth="1"/>
    <col min="3042" max="3042" width="6.42578125" customWidth="1"/>
    <col min="3043" max="3043" width="10" customWidth="1"/>
    <col min="3044" max="3044" width="3.85546875" customWidth="1"/>
    <col min="3045" max="3045" width="4.42578125" customWidth="1"/>
    <col min="3046" max="3046" width="5.42578125" customWidth="1"/>
    <col min="3047" max="3047" width="6.140625" customWidth="1"/>
    <col min="3048" max="3048" width="5.85546875" customWidth="1"/>
    <col min="3049" max="3049" width="5.5703125" customWidth="1"/>
    <col min="3050" max="3050" width="9.140625" customWidth="1"/>
    <col min="3051" max="3051" width="3.85546875" customWidth="1"/>
    <col min="3052" max="3052" width="4.42578125" customWidth="1"/>
    <col min="3053" max="3053" width="5.5703125" customWidth="1"/>
    <col min="3054" max="3055" width="5.42578125" customWidth="1"/>
    <col min="3056" max="3056" width="5.5703125" customWidth="1"/>
    <col min="3057" max="3057" width="0.85546875" customWidth="1"/>
    <col min="3065" max="3065" width="9.5703125" customWidth="1"/>
    <col min="3066" max="3066" width="4.140625" customWidth="1"/>
    <col min="3067" max="3067" width="6.140625" customWidth="1"/>
    <col min="3068" max="3068" width="4.140625" customWidth="1"/>
    <col min="3069" max="3069" width="5.140625" customWidth="1"/>
    <col min="3070" max="3071" width="5.42578125" customWidth="1"/>
    <col min="3072" max="3072" width="4.5703125" customWidth="1"/>
    <col min="3073" max="3073" width="6.42578125" customWidth="1"/>
    <col min="3074" max="3074" width="10" customWidth="1"/>
    <col min="3075" max="3075" width="3.85546875" customWidth="1"/>
    <col min="3076" max="3076" width="4.42578125" customWidth="1"/>
    <col min="3077" max="3077" width="5.42578125" customWidth="1"/>
    <col min="3078" max="3078" width="6.140625" customWidth="1"/>
    <col min="3079" max="3079" width="5.85546875" customWidth="1"/>
    <col min="3080" max="3080" width="6.85546875" customWidth="1"/>
    <col min="3081" max="3081" width="9.140625" customWidth="1"/>
    <col min="3082" max="3082" width="3.85546875" customWidth="1"/>
    <col min="3083" max="3083" width="4.42578125" customWidth="1"/>
    <col min="3084" max="3084" width="5.5703125" customWidth="1"/>
    <col min="3085" max="3086" width="5.42578125" customWidth="1"/>
    <col min="3087" max="3087" width="5.5703125" customWidth="1"/>
    <col min="3088" max="3089" width="27.42578125" customWidth="1"/>
    <col min="3090" max="3090" width="9.5703125" customWidth="1"/>
    <col min="3091" max="3093" width="4.140625" customWidth="1"/>
    <col min="3094" max="3095" width="4.5703125" customWidth="1"/>
    <col min="3096" max="3096" width="4.85546875" customWidth="1"/>
    <col min="3097" max="3097" width="4.5703125" customWidth="1"/>
    <col min="3098" max="3098" width="6.42578125" customWidth="1"/>
    <col min="3099" max="3099" width="10" customWidth="1"/>
    <col min="3100" max="3100" width="3.85546875" customWidth="1"/>
    <col min="3101" max="3101" width="4.42578125" customWidth="1"/>
    <col min="3102" max="3102" width="5.85546875" customWidth="1"/>
    <col min="3103" max="3103" width="6.140625" customWidth="1"/>
    <col min="3104" max="3104" width="5.85546875" customWidth="1"/>
    <col min="3105" max="3105" width="5.5703125" customWidth="1"/>
    <col min="3106" max="3106" width="9.140625" customWidth="1"/>
    <col min="3107" max="3107" width="3.85546875" customWidth="1"/>
    <col min="3108" max="3108" width="4.42578125" customWidth="1"/>
    <col min="3109" max="3109" width="5.5703125" customWidth="1"/>
    <col min="3110" max="3111" width="5.42578125" customWidth="1"/>
    <col min="3112" max="3112" width="5.5703125" customWidth="1"/>
    <col min="3113" max="3113" width="13.85546875" customWidth="1"/>
    <col min="3114" max="3114" width="22.42578125" customWidth="1"/>
    <col min="3115" max="3115" width="9.5703125" customWidth="1"/>
    <col min="3116" max="3118" width="4.140625" customWidth="1"/>
    <col min="3119" max="3121" width="4.42578125" customWidth="1"/>
    <col min="3122" max="3122" width="4.5703125" customWidth="1"/>
    <col min="3123" max="3123" width="6.42578125" customWidth="1"/>
    <col min="3124" max="3124" width="10" customWidth="1"/>
    <col min="3125" max="3125" width="3.85546875" customWidth="1"/>
    <col min="3126" max="3126" width="4.42578125" customWidth="1"/>
    <col min="3127" max="3127" width="5.42578125" customWidth="1"/>
    <col min="3128" max="3128" width="6.140625" customWidth="1"/>
    <col min="3129" max="3129" width="5.85546875" customWidth="1"/>
    <col min="3130" max="3130" width="5.5703125" customWidth="1"/>
    <col min="3131" max="3131" width="9.140625" customWidth="1"/>
    <col min="3132" max="3132" width="3.85546875" customWidth="1"/>
    <col min="3133" max="3133" width="4.42578125" customWidth="1"/>
    <col min="3134" max="3134" width="5.5703125" customWidth="1"/>
    <col min="3135" max="3136" width="5.42578125" customWidth="1"/>
    <col min="3137" max="3137" width="5.5703125" customWidth="1"/>
    <col min="3138" max="3139" width="18.42578125" customWidth="1"/>
    <col min="3140" max="3140" width="9.5703125" customWidth="1"/>
    <col min="3141" max="3143" width="4.140625" customWidth="1"/>
    <col min="3144" max="3144" width="3.85546875" customWidth="1"/>
    <col min="3145" max="3146" width="4.42578125" customWidth="1"/>
    <col min="3147" max="3147" width="4.5703125" customWidth="1"/>
    <col min="3148" max="3148" width="6.42578125" customWidth="1"/>
    <col min="3149" max="3149" width="10" customWidth="1"/>
    <col min="3150" max="3150" width="3.85546875" customWidth="1"/>
    <col min="3151" max="3151" width="4.42578125" customWidth="1"/>
    <col min="3152" max="3152" width="5.42578125" customWidth="1"/>
    <col min="3153" max="3153" width="6.140625" customWidth="1"/>
    <col min="3154" max="3154" width="5.85546875" customWidth="1"/>
    <col min="3155" max="3155" width="5.5703125" customWidth="1"/>
    <col min="3156" max="3156" width="9.140625" customWidth="1"/>
    <col min="3157" max="3157" width="3.85546875" customWidth="1"/>
    <col min="3158" max="3158" width="4.42578125" customWidth="1"/>
    <col min="3159" max="3159" width="5.5703125" customWidth="1"/>
    <col min="3160" max="3161" width="5.42578125" customWidth="1"/>
    <col min="3162" max="3162" width="5.5703125" customWidth="1"/>
    <col min="3163" max="3164" width="23.5703125" customWidth="1"/>
    <col min="3165" max="3165" width="9.5703125" customWidth="1"/>
    <col min="3166" max="3168" width="4.140625" customWidth="1"/>
    <col min="3169" max="3169" width="3.85546875" customWidth="1"/>
    <col min="3170" max="3171" width="4.42578125" customWidth="1"/>
    <col min="3172" max="3172" width="4.5703125" customWidth="1"/>
    <col min="3173" max="3173" width="6.42578125" customWidth="1"/>
    <col min="3174" max="3174" width="10" customWidth="1"/>
    <col min="3175" max="3175" width="3.85546875" customWidth="1"/>
    <col min="3176" max="3176" width="4.42578125" customWidth="1"/>
    <col min="3177" max="3177" width="5.42578125" customWidth="1"/>
    <col min="3178" max="3178" width="6.140625" customWidth="1"/>
    <col min="3179" max="3179" width="5.85546875" customWidth="1"/>
    <col min="3180" max="3180" width="5.5703125" customWidth="1"/>
    <col min="3181" max="3181" width="9.140625" customWidth="1"/>
    <col min="3182" max="3182" width="3.85546875" customWidth="1"/>
    <col min="3183" max="3183" width="4.42578125" customWidth="1"/>
    <col min="3184" max="3184" width="5.5703125" customWidth="1"/>
    <col min="3185" max="3186" width="5.42578125" customWidth="1"/>
    <col min="3187" max="3187" width="5.5703125" customWidth="1"/>
    <col min="3188" max="3189" width="16.5703125" customWidth="1"/>
    <col min="3190" max="3190" width="9.5703125" customWidth="1"/>
    <col min="3191" max="3193" width="4.140625" customWidth="1"/>
    <col min="3194" max="3194" width="3.85546875" customWidth="1"/>
    <col min="3195" max="3196" width="4.42578125" customWidth="1"/>
    <col min="3197" max="3197" width="4.5703125" customWidth="1"/>
    <col min="3198" max="3198" width="6.42578125" customWidth="1"/>
    <col min="3199" max="3199" width="10" customWidth="1"/>
    <col min="3200" max="3200" width="3.85546875" customWidth="1"/>
    <col min="3201" max="3201" width="4.42578125" customWidth="1"/>
    <col min="3202" max="3202" width="5.42578125" customWidth="1"/>
    <col min="3203" max="3203" width="6.140625" customWidth="1"/>
    <col min="3204" max="3204" width="5.85546875" customWidth="1"/>
    <col min="3205" max="3205" width="5.5703125" customWidth="1"/>
    <col min="3206" max="3206" width="9.140625" customWidth="1"/>
    <col min="3207" max="3207" width="3.85546875" customWidth="1"/>
    <col min="3208" max="3208" width="4.42578125" customWidth="1"/>
    <col min="3209" max="3209" width="5.5703125" customWidth="1"/>
    <col min="3210" max="3211" width="5.42578125" customWidth="1"/>
    <col min="3212" max="3212" width="5.5703125" customWidth="1"/>
    <col min="3213" max="3214" width="23.42578125" customWidth="1"/>
    <col min="3215" max="3215" width="9.5703125" customWidth="1"/>
    <col min="3216" max="3218" width="4.140625" customWidth="1"/>
    <col min="3219" max="3219" width="3.85546875" customWidth="1"/>
    <col min="3220" max="3221" width="4.42578125" customWidth="1"/>
    <col min="3222" max="3222" width="4.5703125" customWidth="1"/>
    <col min="3223" max="3223" width="6.42578125" customWidth="1"/>
    <col min="3224" max="3224" width="10" customWidth="1"/>
    <col min="3225" max="3225" width="3.85546875" customWidth="1"/>
    <col min="3226" max="3226" width="4.42578125" customWidth="1"/>
    <col min="3227" max="3227" width="5.42578125" customWidth="1"/>
    <col min="3228" max="3228" width="6.140625" customWidth="1"/>
    <col min="3229" max="3229" width="5.85546875" customWidth="1"/>
    <col min="3230" max="3230" width="5.5703125" customWidth="1"/>
    <col min="3231" max="3231" width="9.140625" customWidth="1"/>
    <col min="3232" max="3232" width="3.85546875" customWidth="1"/>
    <col min="3233" max="3233" width="4.42578125" customWidth="1"/>
    <col min="3234" max="3234" width="5.5703125" customWidth="1"/>
    <col min="3235" max="3236" width="5.42578125" customWidth="1"/>
    <col min="3237" max="3237" width="5.5703125" customWidth="1"/>
    <col min="3238" max="3238" width="17.42578125" customWidth="1"/>
    <col min="3239" max="3239" width="19.42578125" customWidth="1"/>
    <col min="3240" max="3240" width="9.5703125" customWidth="1"/>
    <col min="3241" max="3243" width="4.140625" customWidth="1"/>
    <col min="3244" max="3244" width="3.85546875" customWidth="1"/>
    <col min="3245" max="3246" width="4.42578125" customWidth="1"/>
    <col min="3247" max="3247" width="4.5703125" customWidth="1"/>
    <col min="3248" max="3248" width="6.42578125" customWidth="1"/>
    <col min="3249" max="3249" width="10" customWidth="1"/>
    <col min="3250" max="3250" width="3.85546875" customWidth="1"/>
    <col min="3251" max="3251" width="4.42578125" customWidth="1"/>
    <col min="3252" max="3252" width="5.42578125" customWidth="1"/>
    <col min="3253" max="3253" width="6.140625" customWidth="1"/>
    <col min="3254" max="3254" width="5.85546875" customWidth="1"/>
    <col min="3255" max="3255" width="5.5703125" customWidth="1"/>
    <col min="3256" max="3256" width="9.140625" customWidth="1"/>
    <col min="3257" max="3257" width="3.85546875" customWidth="1"/>
    <col min="3258" max="3258" width="4.42578125" customWidth="1"/>
    <col min="3259" max="3259" width="5.5703125" customWidth="1"/>
    <col min="3260" max="3261" width="5.42578125" customWidth="1"/>
    <col min="3262" max="3262" width="5.5703125" customWidth="1"/>
    <col min="3263" max="3264" width="20.5703125" customWidth="1"/>
    <col min="3265" max="3265" width="9.5703125" customWidth="1"/>
    <col min="3266" max="3268" width="4.140625" customWidth="1"/>
    <col min="3269" max="3269" width="3.85546875" customWidth="1"/>
    <col min="3270" max="3271" width="4.42578125" customWidth="1"/>
    <col min="3272" max="3272" width="4.5703125" customWidth="1"/>
    <col min="3273" max="3273" width="6.42578125" customWidth="1"/>
    <col min="3274" max="3274" width="10" customWidth="1"/>
    <col min="3275" max="3275" width="3.85546875" customWidth="1"/>
    <col min="3276" max="3276" width="4.42578125" customWidth="1"/>
    <col min="3277" max="3277" width="5.42578125" customWidth="1"/>
    <col min="3278" max="3278" width="6.140625" customWidth="1"/>
    <col min="3279" max="3279" width="5.85546875" customWidth="1"/>
    <col min="3280" max="3280" width="5.5703125" customWidth="1"/>
    <col min="3281" max="3281" width="9.140625" customWidth="1"/>
    <col min="3282" max="3282" width="3.85546875" customWidth="1"/>
    <col min="3283" max="3283" width="4.42578125" customWidth="1"/>
    <col min="3284" max="3284" width="5.5703125" customWidth="1"/>
    <col min="3285" max="3286" width="5.42578125" customWidth="1"/>
    <col min="3287" max="3287" width="5.5703125" customWidth="1"/>
    <col min="3288" max="3289" width="21.140625" customWidth="1"/>
    <col min="3290" max="3290" width="9.5703125" customWidth="1"/>
    <col min="3291" max="3293" width="4.140625" customWidth="1"/>
    <col min="3294" max="3294" width="3.85546875" customWidth="1"/>
    <col min="3295" max="3296" width="4.42578125" customWidth="1"/>
    <col min="3297" max="3297" width="4.5703125" customWidth="1"/>
    <col min="3298" max="3298" width="6.42578125" customWidth="1"/>
    <col min="3299" max="3299" width="10" customWidth="1"/>
    <col min="3300" max="3300" width="3.85546875" customWidth="1"/>
    <col min="3301" max="3301" width="4.42578125" customWidth="1"/>
    <col min="3302" max="3302" width="5.42578125" customWidth="1"/>
    <col min="3303" max="3303" width="6.140625" customWidth="1"/>
    <col min="3304" max="3304" width="5.85546875" customWidth="1"/>
    <col min="3305" max="3305" width="5.5703125" customWidth="1"/>
    <col min="3306" max="3306" width="9.140625" customWidth="1"/>
    <col min="3307" max="3307" width="3.85546875" customWidth="1"/>
    <col min="3308" max="3308" width="4.42578125" customWidth="1"/>
    <col min="3309" max="3309" width="5.5703125" customWidth="1"/>
    <col min="3310" max="3311" width="5.42578125" customWidth="1"/>
    <col min="3312" max="3312" width="5.5703125" customWidth="1"/>
    <col min="3313" max="3313" width="0.85546875" customWidth="1"/>
    <col min="3321" max="3321" width="9.5703125" customWidth="1"/>
    <col min="3322" max="3322" width="4.140625" customWidth="1"/>
    <col min="3323" max="3323" width="6.140625" customWidth="1"/>
    <col min="3324" max="3324" width="4.140625" customWidth="1"/>
    <col min="3325" max="3325" width="5.140625" customWidth="1"/>
    <col min="3326" max="3327" width="5.42578125" customWidth="1"/>
    <col min="3328" max="3328" width="4.5703125" customWidth="1"/>
    <col min="3329" max="3329" width="6.42578125" customWidth="1"/>
    <col min="3330" max="3330" width="10" customWidth="1"/>
    <col min="3331" max="3331" width="3.85546875" customWidth="1"/>
    <col min="3332" max="3332" width="4.42578125" customWidth="1"/>
    <col min="3333" max="3333" width="5.42578125" customWidth="1"/>
    <col min="3334" max="3334" width="6.140625" customWidth="1"/>
    <col min="3335" max="3335" width="5.85546875" customWidth="1"/>
    <col min="3336" max="3336" width="6.85546875" customWidth="1"/>
    <col min="3337" max="3337" width="9.140625" customWidth="1"/>
    <col min="3338" max="3338" width="3.85546875" customWidth="1"/>
    <col min="3339" max="3339" width="4.42578125" customWidth="1"/>
    <col min="3340" max="3340" width="5.5703125" customWidth="1"/>
    <col min="3341" max="3342" width="5.42578125" customWidth="1"/>
    <col min="3343" max="3343" width="5.5703125" customWidth="1"/>
    <col min="3344" max="3345" width="27.42578125" customWidth="1"/>
    <col min="3346" max="3346" width="9.5703125" customWidth="1"/>
    <col min="3347" max="3349" width="4.140625" customWidth="1"/>
    <col min="3350" max="3351" width="4.5703125" customWidth="1"/>
    <col min="3352" max="3352" width="4.85546875" customWidth="1"/>
    <col min="3353" max="3353" width="4.5703125" customWidth="1"/>
    <col min="3354" max="3354" width="6.42578125" customWidth="1"/>
    <col min="3355" max="3355" width="10" customWidth="1"/>
    <col min="3356" max="3356" width="3.85546875" customWidth="1"/>
    <col min="3357" max="3357" width="4.42578125" customWidth="1"/>
    <col min="3358" max="3358" width="5.85546875" customWidth="1"/>
    <col min="3359" max="3359" width="6.140625" customWidth="1"/>
    <col min="3360" max="3360" width="5.85546875" customWidth="1"/>
    <col min="3361" max="3361" width="5.5703125" customWidth="1"/>
    <col min="3362" max="3362" width="9.140625" customWidth="1"/>
    <col min="3363" max="3363" width="3.85546875" customWidth="1"/>
    <col min="3364" max="3364" width="4.42578125" customWidth="1"/>
    <col min="3365" max="3365" width="5.5703125" customWidth="1"/>
    <col min="3366" max="3367" width="5.42578125" customWidth="1"/>
    <col min="3368" max="3368" width="5.5703125" customWidth="1"/>
    <col min="3369" max="3369" width="13.85546875" customWidth="1"/>
    <col min="3370" max="3370" width="22.42578125" customWidth="1"/>
    <col min="3371" max="3371" width="9.5703125" customWidth="1"/>
    <col min="3372" max="3374" width="4.140625" customWidth="1"/>
    <col min="3375" max="3377" width="4.42578125" customWidth="1"/>
    <col min="3378" max="3378" width="4.5703125" customWidth="1"/>
    <col min="3379" max="3379" width="6.42578125" customWidth="1"/>
    <col min="3380" max="3380" width="10" customWidth="1"/>
    <col min="3381" max="3381" width="3.85546875" customWidth="1"/>
    <col min="3382" max="3382" width="4.42578125" customWidth="1"/>
    <col min="3383" max="3383" width="5.42578125" customWidth="1"/>
    <col min="3384" max="3384" width="6.140625" customWidth="1"/>
    <col min="3385" max="3385" width="5.85546875" customWidth="1"/>
    <col min="3386" max="3386" width="5.5703125" customWidth="1"/>
    <col min="3387" max="3387" width="9.140625" customWidth="1"/>
    <col min="3388" max="3388" width="3.85546875" customWidth="1"/>
    <col min="3389" max="3389" width="4.42578125" customWidth="1"/>
    <col min="3390" max="3390" width="5.5703125" customWidth="1"/>
    <col min="3391" max="3392" width="5.42578125" customWidth="1"/>
    <col min="3393" max="3393" width="5.5703125" customWidth="1"/>
    <col min="3394" max="3395" width="18.42578125" customWidth="1"/>
    <col min="3396" max="3396" width="9.5703125" customWidth="1"/>
    <col min="3397" max="3399" width="4.140625" customWidth="1"/>
    <col min="3400" max="3400" width="3.85546875" customWidth="1"/>
    <col min="3401" max="3402" width="4.42578125" customWidth="1"/>
    <col min="3403" max="3403" width="4.5703125" customWidth="1"/>
    <col min="3404" max="3404" width="6.42578125" customWidth="1"/>
    <col min="3405" max="3405" width="10" customWidth="1"/>
    <col min="3406" max="3406" width="3.85546875" customWidth="1"/>
    <col min="3407" max="3407" width="4.42578125" customWidth="1"/>
    <col min="3408" max="3408" width="5.42578125" customWidth="1"/>
    <col min="3409" max="3409" width="6.140625" customWidth="1"/>
    <col min="3410" max="3410" width="5.85546875" customWidth="1"/>
    <col min="3411" max="3411" width="5.5703125" customWidth="1"/>
    <col min="3412" max="3412" width="9.140625" customWidth="1"/>
    <col min="3413" max="3413" width="3.85546875" customWidth="1"/>
    <col min="3414" max="3414" width="4.42578125" customWidth="1"/>
    <col min="3415" max="3415" width="5.5703125" customWidth="1"/>
    <col min="3416" max="3417" width="5.42578125" customWidth="1"/>
    <col min="3418" max="3418" width="5.5703125" customWidth="1"/>
    <col min="3419" max="3420" width="23.5703125" customWidth="1"/>
    <col min="3421" max="3421" width="9.5703125" customWidth="1"/>
    <col min="3422" max="3424" width="4.140625" customWidth="1"/>
    <col min="3425" max="3425" width="3.85546875" customWidth="1"/>
    <col min="3426" max="3427" width="4.42578125" customWidth="1"/>
    <col min="3428" max="3428" width="4.5703125" customWidth="1"/>
    <col min="3429" max="3429" width="6.42578125" customWidth="1"/>
    <col min="3430" max="3430" width="10" customWidth="1"/>
    <col min="3431" max="3431" width="3.85546875" customWidth="1"/>
    <col min="3432" max="3432" width="4.42578125" customWidth="1"/>
    <col min="3433" max="3433" width="5.42578125" customWidth="1"/>
    <col min="3434" max="3434" width="6.140625" customWidth="1"/>
    <col min="3435" max="3435" width="5.85546875" customWidth="1"/>
    <col min="3436" max="3436" width="5.5703125" customWidth="1"/>
    <col min="3437" max="3437" width="9.140625" customWidth="1"/>
    <col min="3438" max="3438" width="3.85546875" customWidth="1"/>
    <col min="3439" max="3439" width="4.42578125" customWidth="1"/>
    <col min="3440" max="3440" width="5.5703125" customWidth="1"/>
    <col min="3441" max="3442" width="5.42578125" customWidth="1"/>
    <col min="3443" max="3443" width="5.5703125" customWidth="1"/>
    <col min="3444" max="3445" width="16.5703125" customWidth="1"/>
    <col min="3446" max="3446" width="9.5703125" customWidth="1"/>
    <col min="3447" max="3449" width="4.140625" customWidth="1"/>
    <col min="3450" max="3450" width="3.85546875" customWidth="1"/>
    <col min="3451" max="3452" width="4.42578125" customWidth="1"/>
    <col min="3453" max="3453" width="4.5703125" customWidth="1"/>
    <col min="3454" max="3454" width="6.42578125" customWidth="1"/>
    <col min="3455" max="3455" width="10" customWidth="1"/>
    <col min="3456" max="3456" width="3.85546875" customWidth="1"/>
    <col min="3457" max="3457" width="4.42578125" customWidth="1"/>
    <col min="3458" max="3458" width="5.42578125" customWidth="1"/>
    <col min="3459" max="3459" width="6.140625" customWidth="1"/>
    <col min="3460" max="3460" width="5.85546875" customWidth="1"/>
    <col min="3461" max="3461" width="5.5703125" customWidth="1"/>
    <col min="3462" max="3462" width="9.140625" customWidth="1"/>
    <col min="3463" max="3463" width="3.85546875" customWidth="1"/>
    <col min="3464" max="3464" width="4.42578125" customWidth="1"/>
    <col min="3465" max="3465" width="5.5703125" customWidth="1"/>
    <col min="3466" max="3467" width="5.42578125" customWidth="1"/>
    <col min="3468" max="3468" width="5.5703125" customWidth="1"/>
    <col min="3469" max="3470" width="23.42578125" customWidth="1"/>
    <col min="3471" max="3471" width="9.5703125" customWidth="1"/>
    <col min="3472" max="3474" width="4.140625" customWidth="1"/>
    <col min="3475" max="3475" width="3.85546875" customWidth="1"/>
    <col min="3476" max="3477" width="4.42578125" customWidth="1"/>
    <col min="3478" max="3478" width="4.5703125" customWidth="1"/>
    <col min="3479" max="3479" width="6.42578125" customWidth="1"/>
    <col min="3480" max="3480" width="10" customWidth="1"/>
    <col min="3481" max="3481" width="3.85546875" customWidth="1"/>
    <col min="3482" max="3482" width="4.42578125" customWidth="1"/>
    <col min="3483" max="3483" width="5.42578125" customWidth="1"/>
    <col min="3484" max="3484" width="6.140625" customWidth="1"/>
    <col min="3485" max="3485" width="5.85546875" customWidth="1"/>
    <col min="3486" max="3486" width="5.5703125" customWidth="1"/>
    <col min="3487" max="3487" width="9.140625" customWidth="1"/>
    <col min="3488" max="3488" width="3.85546875" customWidth="1"/>
    <col min="3489" max="3489" width="4.42578125" customWidth="1"/>
    <col min="3490" max="3490" width="5.5703125" customWidth="1"/>
    <col min="3491" max="3492" width="5.42578125" customWidth="1"/>
    <col min="3493" max="3493" width="5.5703125" customWidth="1"/>
    <col min="3494" max="3494" width="17.42578125" customWidth="1"/>
    <col min="3495" max="3495" width="19.42578125" customWidth="1"/>
    <col min="3496" max="3496" width="9.5703125" customWidth="1"/>
    <col min="3497" max="3499" width="4.140625" customWidth="1"/>
    <col min="3500" max="3500" width="3.85546875" customWidth="1"/>
    <col min="3501" max="3502" width="4.42578125" customWidth="1"/>
    <col min="3503" max="3503" width="4.5703125" customWidth="1"/>
    <col min="3504" max="3504" width="6.42578125" customWidth="1"/>
    <col min="3505" max="3505" width="10" customWidth="1"/>
    <col min="3506" max="3506" width="3.85546875" customWidth="1"/>
    <col min="3507" max="3507" width="4.42578125" customWidth="1"/>
    <col min="3508" max="3508" width="5.42578125" customWidth="1"/>
    <col min="3509" max="3509" width="6.140625" customWidth="1"/>
    <col min="3510" max="3510" width="5.85546875" customWidth="1"/>
    <col min="3511" max="3511" width="5.5703125" customWidth="1"/>
    <col min="3512" max="3512" width="9.140625" customWidth="1"/>
    <col min="3513" max="3513" width="3.85546875" customWidth="1"/>
    <col min="3514" max="3514" width="4.42578125" customWidth="1"/>
    <col min="3515" max="3515" width="5.5703125" customWidth="1"/>
    <col min="3516" max="3517" width="5.42578125" customWidth="1"/>
    <col min="3518" max="3518" width="5.5703125" customWidth="1"/>
    <col min="3519" max="3520" width="20.5703125" customWidth="1"/>
    <col min="3521" max="3521" width="9.5703125" customWidth="1"/>
    <col min="3522" max="3524" width="4.140625" customWidth="1"/>
    <col min="3525" max="3525" width="3.85546875" customWidth="1"/>
    <col min="3526" max="3527" width="4.42578125" customWidth="1"/>
    <col min="3528" max="3528" width="4.5703125" customWidth="1"/>
    <col min="3529" max="3529" width="6.42578125" customWidth="1"/>
    <col min="3530" max="3530" width="10" customWidth="1"/>
    <col min="3531" max="3531" width="3.85546875" customWidth="1"/>
    <col min="3532" max="3532" width="4.42578125" customWidth="1"/>
    <col min="3533" max="3533" width="5.42578125" customWidth="1"/>
    <col min="3534" max="3534" width="6.140625" customWidth="1"/>
    <col min="3535" max="3535" width="5.85546875" customWidth="1"/>
    <col min="3536" max="3536" width="5.5703125" customWidth="1"/>
    <col min="3537" max="3537" width="9.140625" customWidth="1"/>
    <col min="3538" max="3538" width="3.85546875" customWidth="1"/>
    <col min="3539" max="3539" width="4.42578125" customWidth="1"/>
    <col min="3540" max="3540" width="5.5703125" customWidth="1"/>
    <col min="3541" max="3542" width="5.42578125" customWidth="1"/>
    <col min="3543" max="3543" width="5.5703125" customWidth="1"/>
    <col min="3544" max="3545" width="21.140625" customWidth="1"/>
    <col min="3546" max="3546" width="9.5703125" customWidth="1"/>
    <col min="3547" max="3549" width="4.140625" customWidth="1"/>
    <col min="3550" max="3550" width="3.85546875" customWidth="1"/>
    <col min="3551" max="3552" width="4.42578125" customWidth="1"/>
    <col min="3553" max="3553" width="4.5703125" customWidth="1"/>
    <col min="3554" max="3554" width="6.42578125" customWidth="1"/>
    <col min="3555" max="3555" width="10" customWidth="1"/>
    <col min="3556" max="3556" width="3.85546875" customWidth="1"/>
    <col min="3557" max="3557" width="4.42578125" customWidth="1"/>
    <col min="3558" max="3558" width="5.42578125" customWidth="1"/>
    <col min="3559" max="3559" width="6.140625" customWidth="1"/>
    <col min="3560" max="3560" width="5.85546875" customWidth="1"/>
    <col min="3561" max="3561" width="5.5703125" customWidth="1"/>
    <col min="3562" max="3562" width="9.140625" customWidth="1"/>
    <col min="3563" max="3563" width="3.85546875" customWidth="1"/>
    <col min="3564" max="3564" width="4.42578125" customWidth="1"/>
    <col min="3565" max="3565" width="5.5703125" customWidth="1"/>
    <col min="3566" max="3567" width="5.42578125" customWidth="1"/>
    <col min="3568" max="3568" width="5.5703125" customWidth="1"/>
    <col min="3569" max="3569" width="0.85546875" customWidth="1"/>
    <col min="3577" max="3577" width="9.5703125" customWidth="1"/>
    <col min="3578" max="3578" width="4.140625" customWidth="1"/>
    <col min="3579" max="3579" width="6.140625" customWidth="1"/>
    <col min="3580" max="3580" width="4.140625" customWidth="1"/>
    <col min="3581" max="3581" width="5.140625" customWidth="1"/>
    <col min="3582" max="3583" width="5.42578125" customWidth="1"/>
    <col min="3584" max="3584" width="4.5703125" customWidth="1"/>
    <col min="3585" max="3585" width="6.42578125" customWidth="1"/>
    <col min="3586" max="3586" width="10" customWidth="1"/>
    <col min="3587" max="3587" width="3.85546875" customWidth="1"/>
    <col min="3588" max="3588" width="4.42578125" customWidth="1"/>
    <col min="3589" max="3589" width="5.42578125" customWidth="1"/>
    <col min="3590" max="3590" width="6.140625" customWidth="1"/>
    <col min="3591" max="3591" width="5.85546875" customWidth="1"/>
    <col min="3592" max="3592" width="6.85546875" customWidth="1"/>
    <col min="3593" max="3593" width="9.140625" customWidth="1"/>
    <col min="3594" max="3594" width="3.85546875" customWidth="1"/>
    <col min="3595" max="3595" width="4.42578125" customWidth="1"/>
    <col min="3596" max="3596" width="5.5703125" customWidth="1"/>
    <col min="3597" max="3598" width="5.42578125" customWidth="1"/>
    <col min="3599" max="3599" width="5.5703125" customWidth="1"/>
    <col min="3600" max="3601" width="27.42578125" customWidth="1"/>
    <col min="3602" max="3602" width="9.5703125" customWidth="1"/>
    <col min="3603" max="3605" width="4.140625" customWidth="1"/>
    <col min="3606" max="3607" width="4.5703125" customWidth="1"/>
    <col min="3608" max="3608" width="4.85546875" customWidth="1"/>
    <col min="3609" max="3609" width="4.5703125" customWidth="1"/>
    <col min="3610" max="3610" width="6.42578125" customWidth="1"/>
    <col min="3611" max="3611" width="10" customWidth="1"/>
    <col min="3612" max="3612" width="3.85546875" customWidth="1"/>
    <col min="3613" max="3613" width="4.42578125" customWidth="1"/>
    <col min="3614" max="3614" width="5.85546875" customWidth="1"/>
    <col min="3615" max="3615" width="6.140625" customWidth="1"/>
    <col min="3616" max="3616" width="5.85546875" customWidth="1"/>
    <col min="3617" max="3617" width="5.5703125" customWidth="1"/>
    <col min="3618" max="3618" width="9.140625" customWidth="1"/>
    <col min="3619" max="3619" width="3.85546875" customWidth="1"/>
    <col min="3620" max="3620" width="4.42578125" customWidth="1"/>
    <col min="3621" max="3621" width="5.5703125" customWidth="1"/>
    <col min="3622" max="3623" width="5.42578125" customWidth="1"/>
    <col min="3624" max="3624" width="5.5703125" customWidth="1"/>
    <col min="3625" max="3625" width="13.85546875" customWidth="1"/>
    <col min="3626" max="3626" width="22.42578125" customWidth="1"/>
    <col min="3627" max="3627" width="9.5703125" customWidth="1"/>
    <col min="3628" max="3630" width="4.140625" customWidth="1"/>
    <col min="3631" max="3633" width="4.42578125" customWidth="1"/>
    <col min="3634" max="3634" width="4.5703125" customWidth="1"/>
    <col min="3635" max="3635" width="6.42578125" customWidth="1"/>
    <col min="3636" max="3636" width="10" customWidth="1"/>
    <col min="3637" max="3637" width="3.85546875" customWidth="1"/>
    <col min="3638" max="3638" width="4.42578125" customWidth="1"/>
    <col min="3639" max="3639" width="5.42578125" customWidth="1"/>
    <col min="3640" max="3640" width="6.140625" customWidth="1"/>
    <col min="3641" max="3641" width="5.85546875" customWidth="1"/>
    <col min="3642" max="3642" width="5.5703125" customWidth="1"/>
    <col min="3643" max="3643" width="9.140625" customWidth="1"/>
    <col min="3644" max="3644" width="3.85546875" customWidth="1"/>
    <col min="3645" max="3645" width="4.42578125" customWidth="1"/>
    <col min="3646" max="3646" width="5.5703125" customWidth="1"/>
    <col min="3647" max="3648" width="5.42578125" customWidth="1"/>
    <col min="3649" max="3649" width="5.5703125" customWidth="1"/>
    <col min="3650" max="3651" width="18.42578125" customWidth="1"/>
    <col min="3652" max="3652" width="9.5703125" customWidth="1"/>
    <col min="3653" max="3655" width="4.140625" customWidth="1"/>
    <col min="3656" max="3656" width="3.85546875" customWidth="1"/>
    <col min="3657" max="3658" width="4.42578125" customWidth="1"/>
    <col min="3659" max="3659" width="4.5703125" customWidth="1"/>
    <col min="3660" max="3660" width="6.42578125" customWidth="1"/>
    <col min="3661" max="3661" width="10" customWidth="1"/>
    <col min="3662" max="3662" width="3.85546875" customWidth="1"/>
    <col min="3663" max="3663" width="4.42578125" customWidth="1"/>
    <col min="3664" max="3664" width="5.42578125" customWidth="1"/>
    <col min="3665" max="3665" width="6.140625" customWidth="1"/>
    <col min="3666" max="3666" width="5.85546875" customWidth="1"/>
    <col min="3667" max="3667" width="5.5703125" customWidth="1"/>
    <col min="3668" max="3668" width="9.140625" customWidth="1"/>
    <col min="3669" max="3669" width="3.85546875" customWidth="1"/>
    <col min="3670" max="3670" width="4.42578125" customWidth="1"/>
    <col min="3671" max="3671" width="5.5703125" customWidth="1"/>
    <col min="3672" max="3673" width="5.42578125" customWidth="1"/>
    <col min="3674" max="3674" width="5.5703125" customWidth="1"/>
    <col min="3675" max="3676" width="23.5703125" customWidth="1"/>
    <col min="3677" max="3677" width="9.5703125" customWidth="1"/>
    <col min="3678" max="3680" width="4.140625" customWidth="1"/>
    <col min="3681" max="3681" width="3.85546875" customWidth="1"/>
    <col min="3682" max="3683" width="4.42578125" customWidth="1"/>
    <col min="3684" max="3684" width="4.5703125" customWidth="1"/>
    <col min="3685" max="3685" width="6.42578125" customWidth="1"/>
    <col min="3686" max="3686" width="10" customWidth="1"/>
    <col min="3687" max="3687" width="3.85546875" customWidth="1"/>
    <col min="3688" max="3688" width="4.42578125" customWidth="1"/>
    <col min="3689" max="3689" width="5.42578125" customWidth="1"/>
    <col min="3690" max="3690" width="6.140625" customWidth="1"/>
    <col min="3691" max="3691" width="5.85546875" customWidth="1"/>
    <col min="3692" max="3692" width="5.5703125" customWidth="1"/>
    <col min="3693" max="3693" width="9.140625" customWidth="1"/>
    <col min="3694" max="3694" width="3.85546875" customWidth="1"/>
    <col min="3695" max="3695" width="4.42578125" customWidth="1"/>
    <col min="3696" max="3696" width="5.5703125" customWidth="1"/>
    <col min="3697" max="3698" width="5.42578125" customWidth="1"/>
    <col min="3699" max="3699" width="5.5703125" customWidth="1"/>
    <col min="3700" max="3701" width="16.5703125" customWidth="1"/>
    <col min="3702" max="3702" width="9.5703125" customWidth="1"/>
    <col min="3703" max="3705" width="4.140625" customWidth="1"/>
    <col min="3706" max="3706" width="3.85546875" customWidth="1"/>
    <col min="3707" max="3708" width="4.42578125" customWidth="1"/>
    <col min="3709" max="3709" width="4.5703125" customWidth="1"/>
    <col min="3710" max="3710" width="6.42578125" customWidth="1"/>
    <col min="3711" max="3711" width="10" customWidth="1"/>
    <col min="3712" max="3712" width="3.85546875" customWidth="1"/>
    <col min="3713" max="3713" width="4.42578125" customWidth="1"/>
    <col min="3714" max="3714" width="5.42578125" customWidth="1"/>
    <col min="3715" max="3715" width="6.140625" customWidth="1"/>
    <col min="3716" max="3716" width="5.85546875" customWidth="1"/>
    <col min="3717" max="3717" width="5.5703125" customWidth="1"/>
    <col min="3718" max="3718" width="9.140625" customWidth="1"/>
    <col min="3719" max="3719" width="3.85546875" customWidth="1"/>
    <col min="3720" max="3720" width="4.42578125" customWidth="1"/>
    <col min="3721" max="3721" width="5.5703125" customWidth="1"/>
    <col min="3722" max="3723" width="5.42578125" customWidth="1"/>
    <col min="3724" max="3724" width="5.5703125" customWidth="1"/>
    <col min="3725" max="3726" width="23.42578125" customWidth="1"/>
    <col min="3727" max="3727" width="9.5703125" customWidth="1"/>
    <col min="3728" max="3730" width="4.140625" customWidth="1"/>
    <col min="3731" max="3731" width="3.85546875" customWidth="1"/>
    <col min="3732" max="3733" width="4.42578125" customWidth="1"/>
    <col min="3734" max="3734" width="4.5703125" customWidth="1"/>
    <col min="3735" max="3735" width="6.42578125" customWidth="1"/>
    <col min="3736" max="3736" width="10" customWidth="1"/>
    <col min="3737" max="3737" width="3.85546875" customWidth="1"/>
    <col min="3738" max="3738" width="4.42578125" customWidth="1"/>
    <col min="3739" max="3739" width="5.42578125" customWidth="1"/>
    <col min="3740" max="3740" width="6.140625" customWidth="1"/>
    <col min="3741" max="3741" width="5.85546875" customWidth="1"/>
    <col min="3742" max="3742" width="5.5703125" customWidth="1"/>
    <col min="3743" max="3743" width="9.140625" customWidth="1"/>
    <col min="3744" max="3744" width="3.85546875" customWidth="1"/>
    <col min="3745" max="3745" width="4.42578125" customWidth="1"/>
    <col min="3746" max="3746" width="5.5703125" customWidth="1"/>
    <col min="3747" max="3748" width="5.42578125" customWidth="1"/>
    <col min="3749" max="3749" width="5.5703125" customWidth="1"/>
    <col min="3750" max="3750" width="17.42578125" customWidth="1"/>
    <col min="3751" max="3751" width="19.42578125" customWidth="1"/>
    <col min="3752" max="3752" width="9.5703125" customWidth="1"/>
    <col min="3753" max="3755" width="4.140625" customWidth="1"/>
    <col min="3756" max="3756" width="3.85546875" customWidth="1"/>
    <col min="3757" max="3758" width="4.42578125" customWidth="1"/>
    <col min="3759" max="3759" width="4.5703125" customWidth="1"/>
    <col min="3760" max="3760" width="6.42578125" customWidth="1"/>
    <col min="3761" max="3761" width="10" customWidth="1"/>
    <col min="3762" max="3762" width="3.85546875" customWidth="1"/>
    <col min="3763" max="3763" width="4.42578125" customWidth="1"/>
    <col min="3764" max="3764" width="5.42578125" customWidth="1"/>
    <col min="3765" max="3765" width="6.140625" customWidth="1"/>
    <col min="3766" max="3766" width="5.85546875" customWidth="1"/>
    <col min="3767" max="3767" width="5.5703125" customWidth="1"/>
    <col min="3768" max="3768" width="9.140625" customWidth="1"/>
    <col min="3769" max="3769" width="3.85546875" customWidth="1"/>
    <col min="3770" max="3770" width="4.42578125" customWidth="1"/>
    <col min="3771" max="3771" width="5.5703125" customWidth="1"/>
    <col min="3772" max="3773" width="5.42578125" customWidth="1"/>
    <col min="3774" max="3774" width="5.5703125" customWidth="1"/>
    <col min="3775" max="3776" width="20.5703125" customWidth="1"/>
    <col min="3777" max="3777" width="9.5703125" customWidth="1"/>
    <col min="3778" max="3780" width="4.140625" customWidth="1"/>
    <col min="3781" max="3781" width="3.85546875" customWidth="1"/>
    <col min="3782" max="3783" width="4.42578125" customWidth="1"/>
    <col min="3784" max="3784" width="4.5703125" customWidth="1"/>
    <col min="3785" max="3785" width="6.42578125" customWidth="1"/>
    <col min="3786" max="3786" width="10" customWidth="1"/>
    <col min="3787" max="3787" width="3.85546875" customWidth="1"/>
    <col min="3788" max="3788" width="4.42578125" customWidth="1"/>
    <col min="3789" max="3789" width="5.42578125" customWidth="1"/>
    <col min="3790" max="3790" width="6.140625" customWidth="1"/>
    <col min="3791" max="3791" width="5.85546875" customWidth="1"/>
    <col min="3792" max="3792" width="5.5703125" customWidth="1"/>
    <col min="3793" max="3793" width="9.140625" customWidth="1"/>
    <col min="3794" max="3794" width="3.85546875" customWidth="1"/>
    <col min="3795" max="3795" width="4.42578125" customWidth="1"/>
    <col min="3796" max="3796" width="5.5703125" customWidth="1"/>
    <col min="3797" max="3798" width="5.42578125" customWidth="1"/>
    <col min="3799" max="3799" width="5.5703125" customWidth="1"/>
    <col min="3800" max="3801" width="21.140625" customWidth="1"/>
    <col min="3802" max="3802" width="9.5703125" customWidth="1"/>
    <col min="3803" max="3805" width="4.140625" customWidth="1"/>
    <col min="3806" max="3806" width="3.85546875" customWidth="1"/>
    <col min="3807" max="3808" width="4.42578125" customWidth="1"/>
    <col min="3809" max="3809" width="4.5703125" customWidth="1"/>
    <col min="3810" max="3810" width="6.42578125" customWidth="1"/>
    <col min="3811" max="3811" width="10" customWidth="1"/>
    <col min="3812" max="3812" width="3.85546875" customWidth="1"/>
    <col min="3813" max="3813" width="4.42578125" customWidth="1"/>
    <col min="3814" max="3814" width="5.42578125" customWidth="1"/>
    <col min="3815" max="3815" width="6.140625" customWidth="1"/>
    <col min="3816" max="3816" width="5.85546875" customWidth="1"/>
    <col min="3817" max="3817" width="5.5703125" customWidth="1"/>
    <col min="3818" max="3818" width="9.140625" customWidth="1"/>
    <col min="3819" max="3819" width="3.85546875" customWidth="1"/>
    <col min="3820" max="3820" width="4.42578125" customWidth="1"/>
    <col min="3821" max="3821" width="5.5703125" customWidth="1"/>
    <col min="3822" max="3823" width="5.42578125" customWidth="1"/>
    <col min="3824" max="3824" width="5.5703125" customWidth="1"/>
    <col min="3825" max="3825" width="0.85546875" customWidth="1"/>
    <col min="3833" max="3833" width="9.5703125" customWidth="1"/>
    <col min="3834" max="3834" width="4.140625" customWidth="1"/>
    <col min="3835" max="3835" width="6.140625" customWidth="1"/>
    <col min="3836" max="3836" width="4.140625" customWidth="1"/>
    <col min="3837" max="3837" width="5.140625" customWidth="1"/>
    <col min="3838" max="3839" width="5.42578125" customWidth="1"/>
    <col min="3840" max="3840" width="4.5703125" customWidth="1"/>
    <col min="3841" max="3841" width="6.42578125" customWidth="1"/>
    <col min="3842" max="3842" width="10" customWidth="1"/>
    <col min="3843" max="3843" width="3.85546875" customWidth="1"/>
    <col min="3844" max="3844" width="4.42578125" customWidth="1"/>
    <col min="3845" max="3845" width="5.42578125" customWidth="1"/>
    <col min="3846" max="3846" width="6.140625" customWidth="1"/>
    <col min="3847" max="3847" width="5.85546875" customWidth="1"/>
    <col min="3848" max="3848" width="6.85546875" customWidth="1"/>
    <col min="3849" max="3849" width="9.140625" customWidth="1"/>
    <col min="3850" max="3850" width="3.85546875" customWidth="1"/>
    <col min="3851" max="3851" width="4.42578125" customWidth="1"/>
    <col min="3852" max="3852" width="5.5703125" customWidth="1"/>
    <col min="3853" max="3854" width="5.42578125" customWidth="1"/>
    <col min="3855" max="3855" width="5.5703125" customWidth="1"/>
    <col min="3856" max="3857" width="27.42578125" customWidth="1"/>
    <col min="3858" max="3858" width="9.5703125" customWidth="1"/>
    <col min="3859" max="3861" width="4.140625" customWidth="1"/>
    <col min="3862" max="3863" width="4.5703125" customWidth="1"/>
    <col min="3864" max="3864" width="4.85546875" customWidth="1"/>
    <col min="3865" max="3865" width="4.5703125" customWidth="1"/>
    <col min="3866" max="3866" width="6.42578125" customWidth="1"/>
    <col min="3867" max="3867" width="10" customWidth="1"/>
    <col min="3868" max="3868" width="3.85546875" customWidth="1"/>
    <col min="3869" max="3869" width="4.42578125" customWidth="1"/>
    <col min="3870" max="3870" width="5.85546875" customWidth="1"/>
    <col min="3871" max="3871" width="6.140625" customWidth="1"/>
    <col min="3872" max="3872" width="5.85546875" customWidth="1"/>
    <col min="3873" max="3873" width="5.5703125" customWidth="1"/>
    <col min="3874" max="3874" width="9.140625" customWidth="1"/>
    <col min="3875" max="3875" width="3.85546875" customWidth="1"/>
    <col min="3876" max="3876" width="4.42578125" customWidth="1"/>
    <col min="3877" max="3877" width="5.5703125" customWidth="1"/>
    <col min="3878" max="3879" width="5.42578125" customWidth="1"/>
    <col min="3880" max="3880" width="5.5703125" customWidth="1"/>
    <col min="3881" max="3881" width="13.85546875" customWidth="1"/>
    <col min="3882" max="3882" width="22.42578125" customWidth="1"/>
    <col min="3883" max="3883" width="9.5703125" customWidth="1"/>
    <col min="3884" max="3886" width="4.140625" customWidth="1"/>
    <col min="3887" max="3889" width="4.42578125" customWidth="1"/>
    <col min="3890" max="3890" width="4.5703125" customWidth="1"/>
    <col min="3891" max="3891" width="6.42578125" customWidth="1"/>
    <col min="3892" max="3892" width="10" customWidth="1"/>
    <col min="3893" max="3893" width="3.85546875" customWidth="1"/>
    <col min="3894" max="3894" width="4.42578125" customWidth="1"/>
    <col min="3895" max="3895" width="5.42578125" customWidth="1"/>
    <col min="3896" max="3896" width="6.140625" customWidth="1"/>
    <col min="3897" max="3897" width="5.85546875" customWidth="1"/>
    <col min="3898" max="3898" width="5.5703125" customWidth="1"/>
    <col min="3899" max="3899" width="9.140625" customWidth="1"/>
    <col min="3900" max="3900" width="3.85546875" customWidth="1"/>
    <col min="3901" max="3901" width="4.42578125" customWidth="1"/>
    <col min="3902" max="3902" width="5.5703125" customWidth="1"/>
    <col min="3903" max="3904" width="5.42578125" customWidth="1"/>
    <col min="3905" max="3905" width="5.5703125" customWidth="1"/>
    <col min="3906" max="3907" width="18.42578125" customWidth="1"/>
    <col min="3908" max="3908" width="9.5703125" customWidth="1"/>
    <col min="3909" max="3911" width="4.140625" customWidth="1"/>
    <col min="3912" max="3912" width="3.85546875" customWidth="1"/>
    <col min="3913" max="3914" width="4.42578125" customWidth="1"/>
    <col min="3915" max="3915" width="4.5703125" customWidth="1"/>
    <col min="3916" max="3916" width="6.42578125" customWidth="1"/>
    <col min="3917" max="3917" width="10" customWidth="1"/>
    <col min="3918" max="3918" width="3.85546875" customWidth="1"/>
    <col min="3919" max="3919" width="4.42578125" customWidth="1"/>
    <col min="3920" max="3920" width="5.42578125" customWidth="1"/>
    <col min="3921" max="3921" width="6.140625" customWidth="1"/>
    <col min="3922" max="3922" width="5.85546875" customWidth="1"/>
    <col min="3923" max="3923" width="5.5703125" customWidth="1"/>
    <col min="3924" max="3924" width="9.140625" customWidth="1"/>
    <col min="3925" max="3925" width="3.85546875" customWidth="1"/>
    <col min="3926" max="3926" width="4.42578125" customWidth="1"/>
    <col min="3927" max="3927" width="5.5703125" customWidth="1"/>
    <col min="3928" max="3929" width="5.42578125" customWidth="1"/>
    <col min="3930" max="3930" width="5.5703125" customWidth="1"/>
    <col min="3931" max="3932" width="23.5703125" customWidth="1"/>
    <col min="3933" max="3933" width="9.5703125" customWidth="1"/>
    <col min="3934" max="3936" width="4.140625" customWidth="1"/>
    <col min="3937" max="3937" width="3.85546875" customWidth="1"/>
    <col min="3938" max="3939" width="4.42578125" customWidth="1"/>
    <col min="3940" max="3940" width="4.5703125" customWidth="1"/>
    <col min="3941" max="3941" width="6.42578125" customWidth="1"/>
    <col min="3942" max="3942" width="10" customWidth="1"/>
    <col min="3943" max="3943" width="3.85546875" customWidth="1"/>
    <col min="3944" max="3944" width="4.42578125" customWidth="1"/>
    <col min="3945" max="3945" width="5.42578125" customWidth="1"/>
    <col min="3946" max="3946" width="6.140625" customWidth="1"/>
    <col min="3947" max="3947" width="5.85546875" customWidth="1"/>
    <col min="3948" max="3948" width="5.5703125" customWidth="1"/>
    <col min="3949" max="3949" width="9.140625" customWidth="1"/>
    <col min="3950" max="3950" width="3.85546875" customWidth="1"/>
    <col min="3951" max="3951" width="4.42578125" customWidth="1"/>
    <col min="3952" max="3952" width="5.5703125" customWidth="1"/>
    <col min="3953" max="3954" width="5.42578125" customWidth="1"/>
    <col min="3955" max="3955" width="5.5703125" customWidth="1"/>
    <col min="3956" max="3957" width="16.5703125" customWidth="1"/>
    <col min="3958" max="3958" width="9.5703125" customWidth="1"/>
    <col min="3959" max="3961" width="4.140625" customWidth="1"/>
    <col min="3962" max="3962" width="3.85546875" customWidth="1"/>
    <col min="3963" max="3964" width="4.42578125" customWidth="1"/>
    <col min="3965" max="3965" width="4.5703125" customWidth="1"/>
    <col min="3966" max="3966" width="6.42578125" customWidth="1"/>
    <col min="3967" max="3967" width="10" customWidth="1"/>
    <col min="3968" max="3968" width="3.85546875" customWidth="1"/>
    <col min="3969" max="3969" width="4.42578125" customWidth="1"/>
    <col min="3970" max="3970" width="5.42578125" customWidth="1"/>
    <col min="3971" max="3971" width="6.140625" customWidth="1"/>
    <col min="3972" max="3972" width="5.85546875" customWidth="1"/>
    <col min="3973" max="3973" width="5.5703125" customWidth="1"/>
    <col min="3974" max="3974" width="9.140625" customWidth="1"/>
    <col min="3975" max="3975" width="3.85546875" customWidth="1"/>
    <col min="3976" max="3976" width="4.42578125" customWidth="1"/>
    <col min="3977" max="3977" width="5.5703125" customWidth="1"/>
    <col min="3978" max="3979" width="5.42578125" customWidth="1"/>
    <col min="3980" max="3980" width="5.5703125" customWidth="1"/>
    <col min="3981" max="3982" width="23.42578125" customWidth="1"/>
    <col min="3983" max="3983" width="9.5703125" customWidth="1"/>
    <col min="3984" max="3986" width="4.140625" customWidth="1"/>
    <col min="3987" max="3987" width="3.85546875" customWidth="1"/>
    <col min="3988" max="3989" width="4.42578125" customWidth="1"/>
    <col min="3990" max="3990" width="4.5703125" customWidth="1"/>
    <col min="3991" max="3991" width="6.42578125" customWidth="1"/>
    <col min="3992" max="3992" width="10" customWidth="1"/>
    <col min="3993" max="3993" width="3.85546875" customWidth="1"/>
    <col min="3994" max="3994" width="4.42578125" customWidth="1"/>
    <col min="3995" max="3995" width="5.42578125" customWidth="1"/>
    <col min="3996" max="3996" width="6.140625" customWidth="1"/>
    <col min="3997" max="3997" width="5.85546875" customWidth="1"/>
    <col min="3998" max="3998" width="5.5703125" customWidth="1"/>
    <col min="3999" max="3999" width="9.140625" customWidth="1"/>
    <col min="4000" max="4000" width="3.85546875" customWidth="1"/>
    <col min="4001" max="4001" width="4.42578125" customWidth="1"/>
    <col min="4002" max="4002" width="5.5703125" customWidth="1"/>
    <col min="4003" max="4004" width="5.42578125" customWidth="1"/>
    <col min="4005" max="4005" width="5.5703125" customWidth="1"/>
    <col min="4006" max="4006" width="17.42578125" customWidth="1"/>
    <col min="4007" max="4007" width="19.42578125" customWidth="1"/>
    <col min="4008" max="4008" width="9.5703125" customWidth="1"/>
    <col min="4009" max="4011" width="4.140625" customWidth="1"/>
    <col min="4012" max="4012" width="3.85546875" customWidth="1"/>
    <col min="4013" max="4014" width="4.42578125" customWidth="1"/>
    <col min="4015" max="4015" width="4.5703125" customWidth="1"/>
    <col min="4016" max="4016" width="6.42578125" customWidth="1"/>
    <col min="4017" max="4017" width="10" customWidth="1"/>
    <col min="4018" max="4018" width="3.85546875" customWidth="1"/>
    <col min="4019" max="4019" width="4.42578125" customWidth="1"/>
    <col min="4020" max="4020" width="5.42578125" customWidth="1"/>
    <col min="4021" max="4021" width="6.140625" customWidth="1"/>
    <col min="4022" max="4022" width="5.85546875" customWidth="1"/>
    <col min="4023" max="4023" width="5.5703125" customWidth="1"/>
    <col min="4024" max="4024" width="9.140625" customWidth="1"/>
    <col min="4025" max="4025" width="3.85546875" customWidth="1"/>
    <col min="4026" max="4026" width="4.42578125" customWidth="1"/>
    <col min="4027" max="4027" width="5.5703125" customWidth="1"/>
    <col min="4028" max="4029" width="5.42578125" customWidth="1"/>
    <col min="4030" max="4030" width="5.5703125" customWidth="1"/>
    <col min="4031" max="4032" width="20.5703125" customWidth="1"/>
    <col min="4033" max="4033" width="9.5703125" customWidth="1"/>
    <col min="4034" max="4036" width="4.140625" customWidth="1"/>
    <col min="4037" max="4037" width="3.85546875" customWidth="1"/>
    <col min="4038" max="4039" width="4.42578125" customWidth="1"/>
    <col min="4040" max="4040" width="4.5703125" customWidth="1"/>
    <col min="4041" max="4041" width="6.42578125" customWidth="1"/>
    <col min="4042" max="4042" width="10" customWidth="1"/>
    <col min="4043" max="4043" width="3.85546875" customWidth="1"/>
    <col min="4044" max="4044" width="4.42578125" customWidth="1"/>
    <col min="4045" max="4045" width="5.42578125" customWidth="1"/>
    <col min="4046" max="4046" width="6.140625" customWidth="1"/>
    <col min="4047" max="4047" width="5.85546875" customWidth="1"/>
    <col min="4048" max="4048" width="5.5703125" customWidth="1"/>
    <col min="4049" max="4049" width="9.140625" customWidth="1"/>
    <col min="4050" max="4050" width="3.85546875" customWidth="1"/>
    <col min="4051" max="4051" width="4.42578125" customWidth="1"/>
    <col min="4052" max="4052" width="5.5703125" customWidth="1"/>
    <col min="4053" max="4054" width="5.42578125" customWidth="1"/>
    <col min="4055" max="4055" width="5.5703125" customWidth="1"/>
    <col min="4056" max="4057" width="21.140625" customWidth="1"/>
    <col min="4058" max="4058" width="9.5703125" customWidth="1"/>
    <col min="4059" max="4061" width="4.140625" customWidth="1"/>
    <col min="4062" max="4062" width="3.85546875" customWidth="1"/>
    <col min="4063" max="4064" width="4.42578125" customWidth="1"/>
    <col min="4065" max="4065" width="4.5703125" customWidth="1"/>
    <col min="4066" max="4066" width="6.42578125" customWidth="1"/>
    <col min="4067" max="4067" width="10" customWidth="1"/>
    <col min="4068" max="4068" width="3.85546875" customWidth="1"/>
    <col min="4069" max="4069" width="4.42578125" customWidth="1"/>
    <col min="4070" max="4070" width="5.42578125" customWidth="1"/>
    <col min="4071" max="4071" width="6.140625" customWidth="1"/>
    <col min="4072" max="4072" width="5.85546875" customWidth="1"/>
    <col min="4073" max="4073" width="5.5703125" customWidth="1"/>
    <col min="4074" max="4074" width="9.140625" customWidth="1"/>
    <col min="4075" max="4075" width="3.85546875" customWidth="1"/>
    <col min="4076" max="4076" width="4.42578125" customWidth="1"/>
    <col min="4077" max="4077" width="5.5703125" customWidth="1"/>
    <col min="4078" max="4079" width="5.42578125" customWidth="1"/>
    <col min="4080" max="4080" width="5.5703125" customWidth="1"/>
    <col min="4081" max="4081" width="0.85546875" customWidth="1"/>
    <col min="4089" max="4089" width="9.5703125" customWidth="1"/>
    <col min="4090" max="4090" width="4.140625" customWidth="1"/>
    <col min="4091" max="4091" width="6.140625" customWidth="1"/>
    <col min="4092" max="4092" width="4.140625" customWidth="1"/>
    <col min="4093" max="4093" width="5.140625" customWidth="1"/>
    <col min="4094" max="4095" width="5.42578125" customWidth="1"/>
    <col min="4096" max="4096" width="4.5703125" customWidth="1"/>
    <col min="4097" max="4097" width="6.42578125" customWidth="1"/>
    <col min="4098" max="4098" width="10" customWidth="1"/>
    <col min="4099" max="4099" width="3.85546875" customWidth="1"/>
    <col min="4100" max="4100" width="4.42578125" customWidth="1"/>
    <col min="4101" max="4101" width="5.42578125" customWidth="1"/>
    <col min="4102" max="4102" width="6.140625" customWidth="1"/>
    <col min="4103" max="4103" width="5.85546875" customWidth="1"/>
    <col min="4104" max="4104" width="6.85546875" customWidth="1"/>
    <col min="4105" max="4105" width="9.140625" customWidth="1"/>
    <col min="4106" max="4106" width="3.85546875" customWidth="1"/>
    <col min="4107" max="4107" width="4.42578125" customWidth="1"/>
    <col min="4108" max="4108" width="5.5703125" customWidth="1"/>
    <col min="4109" max="4110" width="5.42578125" customWidth="1"/>
    <col min="4111" max="4111" width="5.5703125" customWidth="1"/>
    <col min="4112" max="4113" width="27.42578125" customWidth="1"/>
    <col min="4114" max="4114" width="9.5703125" customWidth="1"/>
    <col min="4115" max="4117" width="4.140625" customWidth="1"/>
    <col min="4118" max="4119" width="4.5703125" customWidth="1"/>
    <col min="4120" max="4120" width="4.85546875" customWidth="1"/>
    <col min="4121" max="4121" width="4.5703125" customWidth="1"/>
    <col min="4122" max="4122" width="6.42578125" customWidth="1"/>
    <col min="4123" max="4123" width="10" customWidth="1"/>
    <col min="4124" max="4124" width="3.85546875" customWidth="1"/>
    <col min="4125" max="4125" width="4.42578125" customWidth="1"/>
    <col min="4126" max="4126" width="5.85546875" customWidth="1"/>
    <col min="4127" max="4127" width="6.140625" customWidth="1"/>
    <col min="4128" max="4128" width="5.85546875" customWidth="1"/>
    <col min="4129" max="4129" width="5.5703125" customWidth="1"/>
    <col min="4130" max="4130" width="9.140625" customWidth="1"/>
    <col min="4131" max="4131" width="3.85546875" customWidth="1"/>
    <col min="4132" max="4132" width="4.42578125" customWidth="1"/>
    <col min="4133" max="4133" width="5.5703125" customWidth="1"/>
    <col min="4134" max="4135" width="5.42578125" customWidth="1"/>
    <col min="4136" max="4136" width="5.5703125" customWidth="1"/>
    <col min="4137" max="4137" width="13.85546875" customWidth="1"/>
    <col min="4138" max="4138" width="22.42578125" customWidth="1"/>
    <col min="4139" max="4139" width="9.5703125" customWidth="1"/>
    <col min="4140" max="4142" width="4.140625" customWidth="1"/>
    <col min="4143" max="4145" width="4.42578125" customWidth="1"/>
    <col min="4146" max="4146" width="4.5703125" customWidth="1"/>
    <col min="4147" max="4147" width="6.42578125" customWidth="1"/>
    <col min="4148" max="4148" width="10" customWidth="1"/>
    <col min="4149" max="4149" width="3.85546875" customWidth="1"/>
    <col min="4150" max="4150" width="4.42578125" customWidth="1"/>
    <col min="4151" max="4151" width="5.42578125" customWidth="1"/>
    <col min="4152" max="4152" width="6.140625" customWidth="1"/>
    <col min="4153" max="4153" width="5.85546875" customWidth="1"/>
    <col min="4154" max="4154" width="5.5703125" customWidth="1"/>
    <col min="4155" max="4155" width="9.140625" customWidth="1"/>
    <col min="4156" max="4156" width="3.85546875" customWidth="1"/>
    <col min="4157" max="4157" width="4.42578125" customWidth="1"/>
    <col min="4158" max="4158" width="5.5703125" customWidth="1"/>
    <col min="4159" max="4160" width="5.42578125" customWidth="1"/>
    <col min="4161" max="4161" width="5.5703125" customWidth="1"/>
    <col min="4162" max="4163" width="18.42578125" customWidth="1"/>
    <col min="4164" max="4164" width="9.5703125" customWidth="1"/>
    <col min="4165" max="4167" width="4.140625" customWidth="1"/>
    <col min="4168" max="4168" width="3.85546875" customWidth="1"/>
    <col min="4169" max="4170" width="4.42578125" customWidth="1"/>
    <col min="4171" max="4171" width="4.5703125" customWidth="1"/>
    <col min="4172" max="4172" width="6.42578125" customWidth="1"/>
    <col min="4173" max="4173" width="10" customWidth="1"/>
    <col min="4174" max="4174" width="3.85546875" customWidth="1"/>
    <col min="4175" max="4175" width="4.42578125" customWidth="1"/>
    <col min="4176" max="4176" width="5.42578125" customWidth="1"/>
    <col min="4177" max="4177" width="6.140625" customWidth="1"/>
    <col min="4178" max="4178" width="5.85546875" customWidth="1"/>
    <col min="4179" max="4179" width="5.5703125" customWidth="1"/>
    <col min="4180" max="4180" width="9.140625" customWidth="1"/>
    <col min="4181" max="4181" width="3.85546875" customWidth="1"/>
    <col min="4182" max="4182" width="4.42578125" customWidth="1"/>
    <col min="4183" max="4183" width="5.5703125" customWidth="1"/>
    <col min="4184" max="4185" width="5.42578125" customWidth="1"/>
    <col min="4186" max="4186" width="5.5703125" customWidth="1"/>
    <col min="4187" max="4188" width="23.5703125" customWidth="1"/>
    <col min="4189" max="4189" width="9.5703125" customWidth="1"/>
    <col min="4190" max="4192" width="4.140625" customWidth="1"/>
    <col min="4193" max="4193" width="3.85546875" customWidth="1"/>
    <col min="4194" max="4195" width="4.42578125" customWidth="1"/>
    <col min="4196" max="4196" width="4.5703125" customWidth="1"/>
    <col min="4197" max="4197" width="6.42578125" customWidth="1"/>
    <col min="4198" max="4198" width="10" customWidth="1"/>
    <col min="4199" max="4199" width="3.85546875" customWidth="1"/>
    <col min="4200" max="4200" width="4.42578125" customWidth="1"/>
    <col min="4201" max="4201" width="5.42578125" customWidth="1"/>
    <col min="4202" max="4202" width="6.140625" customWidth="1"/>
    <col min="4203" max="4203" width="5.85546875" customWidth="1"/>
    <col min="4204" max="4204" width="5.5703125" customWidth="1"/>
    <col min="4205" max="4205" width="9.140625" customWidth="1"/>
    <col min="4206" max="4206" width="3.85546875" customWidth="1"/>
    <col min="4207" max="4207" width="4.42578125" customWidth="1"/>
    <col min="4208" max="4208" width="5.5703125" customWidth="1"/>
    <col min="4209" max="4210" width="5.42578125" customWidth="1"/>
    <col min="4211" max="4211" width="5.5703125" customWidth="1"/>
    <col min="4212" max="4213" width="16.5703125" customWidth="1"/>
    <col min="4214" max="4214" width="9.5703125" customWidth="1"/>
    <col min="4215" max="4217" width="4.140625" customWidth="1"/>
    <col min="4218" max="4218" width="3.85546875" customWidth="1"/>
    <col min="4219" max="4220" width="4.42578125" customWidth="1"/>
    <col min="4221" max="4221" width="4.5703125" customWidth="1"/>
    <col min="4222" max="4222" width="6.42578125" customWidth="1"/>
    <col min="4223" max="4223" width="10" customWidth="1"/>
    <col min="4224" max="4224" width="3.85546875" customWidth="1"/>
    <col min="4225" max="4225" width="4.42578125" customWidth="1"/>
    <col min="4226" max="4226" width="5.42578125" customWidth="1"/>
    <col min="4227" max="4227" width="6.140625" customWidth="1"/>
    <col min="4228" max="4228" width="5.85546875" customWidth="1"/>
    <col min="4229" max="4229" width="5.5703125" customWidth="1"/>
    <col min="4230" max="4230" width="9.140625" customWidth="1"/>
    <col min="4231" max="4231" width="3.85546875" customWidth="1"/>
    <col min="4232" max="4232" width="4.42578125" customWidth="1"/>
    <col min="4233" max="4233" width="5.5703125" customWidth="1"/>
    <col min="4234" max="4235" width="5.42578125" customWidth="1"/>
    <col min="4236" max="4236" width="5.5703125" customWidth="1"/>
    <col min="4237" max="4238" width="23.42578125" customWidth="1"/>
    <col min="4239" max="4239" width="9.5703125" customWidth="1"/>
    <col min="4240" max="4242" width="4.140625" customWidth="1"/>
    <col min="4243" max="4243" width="3.85546875" customWidth="1"/>
    <col min="4244" max="4245" width="4.42578125" customWidth="1"/>
    <col min="4246" max="4246" width="4.5703125" customWidth="1"/>
    <col min="4247" max="4247" width="6.42578125" customWidth="1"/>
    <col min="4248" max="4248" width="10" customWidth="1"/>
    <col min="4249" max="4249" width="3.85546875" customWidth="1"/>
    <col min="4250" max="4250" width="4.42578125" customWidth="1"/>
    <col min="4251" max="4251" width="5.42578125" customWidth="1"/>
    <col min="4252" max="4252" width="6.140625" customWidth="1"/>
    <col min="4253" max="4253" width="5.85546875" customWidth="1"/>
    <col min="4254" max="4254" width="5.5703125" customWidth="1"/>
    <col min="4255" max="4255" width="9.140625" customWidth="1"/>
    <col min="4256" max="4256" width="3.85546875" customWidth="1"/>
    <col min="4257" max="4257" width="4.42578125" customWidth="1"/>
    <col min="4258" max="4258" width="5.5703125" customWidth="1"/>
    <col min="4259" max="4260" width="5.42578125" customWidth="1"/>
    <col min="4261" max="4261" width="5.5703125" customWidth="1"/>
    <col min="4262" max="4262" width="17.42578125" customWidth="1"/>
    <col min="4263" max="4263" width="19.42578125" customWidth="1"/>
    <col min="4264" max="4264" width="9.5703125" customWidth="1"/>
    <col min="4265" max="4267" width="4.140625" customWidth="1"/>
    <col min="4268" max="4268" width="3.85546875" customWidth="1"/>
    <col min="4269" max="4270" width="4.42578125" customWidth="1"/>
    <col min="4271" max="4271" width="4.5703125" customWidth="1"/>
    <col min="4272" max="4272" width="6.42578125" customWidth="1"/>
    <col min="4273" max="4273" width="10" customWidth="1"/>
    <col min="4274" max="4274" width="3.85546875" customWidth="1"/>
    <col min="4275" max="4275" width="4.42578125" customWidth="1"/>
    <col min="4276" max="4276" width="5.42578125" customWidth="1"/>
    <col min="4277" max="4277" width="6.140625" customWidth="1"/>
    <col min="4278" max="4278" width="5.85546875" customWidth="1"/>
    <col min="4279" max="4279" width="5.5703125" customWidth="1"/>
    <col min="4280" max="4280" width="9.140625" customWidth="1"/>
    <col min="4281" max="4281" width="3.85546875" customWidth="1"/>
    <col min="4282" max="4282" width="4.42578125" customWidth="1"/>
    <col min="4283" max="4283" width="5.5703125" customWidth="1"/>
    <col min="4284" max="4285" width="5.42578125" customWidth="1"/>
    <col min="4286" max="4286" width="5.5703125" customWidth="1"/>
    <col min="4287" max="4288" width="20.5703125" customWidth="1"/>
    <col min="4289" max="4289" width="9.5703125" customWidth="1"/>
    <col min="4290" max="4292" width="4.140625" customWidth="1"/>
    <col min="4293" max="4293" width="3.85546875" customWidth="1"/>
    <col min="4294" max="4295" width="4.42578125" customWidth="1"/>
    <col min="4296" max="4296" width="4.5703125" customWidth="1"/>
    <col min="4297" max="4297" width="6.42578125" customWidth="1"/>
    <col min="4298" max="4298" width="10" customWidth="1"/>
    <col min="4299" max="4299" width="3.85546875" customWidth="1"/>
    <col min="4300" max="4300" width="4.42578125" customWidth="1"/>
    <col min="4301" max="4301" width="5.42578125" customWidth="1"/>
    <col min="4302" max="4302" width="6.140625" customWidth="1"/>
    <col min="4303" max="4303" width="5.85546875" customWidth="1"/>
    <col min="4304" max="4304" width="5.5703125" customWidth="1"/>
    <col min="4305" max="4305" width="9.140625" customWidth="1"/>
    <col min="4306" max="4306" width="3.85546875" customWidth="1"/>
    <col min="4307" max="4307" width="4.42578125" customWidth="1"/>
    <col min="4308" max="4308" width="5.5703125" customWidth="1"/>
    <col min="4309" max="4310" width="5.42578125" customWidth="1"/>
    <col min="4311" max="4311" width="5.5703125" customWidth="1"/>
    <col min="4312" max="4313" width="21.140625" customWidth="1"/>
    <col min="4314" max="4314" width="9.5703125" customWidth="1"/>
    <col min="4315" max="4317" width="4.140625" customWidth="1"/>
    <col min="4318" max="4318" width="3.85546875" customWidth="1"/>
    <col min="4319" max="4320" width="4.42578125" customWidth="1"/>
    <col min="4321" max="4321" width="4.5703125" customWidth="1"/>
    <col min="4322" max="4322" width="6.42578125" customWidth="1"/>
    <col min="4323" max="4323" width="10" customWidth="1"/>
    <col min="4324" max="4324" width="3.85546875" customWidth="1"/>
    <col min="4325" max="4325" width="4.42578125" customWidth="1"/>
    <col min="4326" max="4326" width="5.42578125" customWidth="1"/>
    <col min="4327" max="4327" width="6.140625" customWidth="1"/>
    <col min="4328" max="4328" width="5.85546875" customWidth="1"/>
    <col min="4329" max="4329" width="5.5703125" customWidth="1"/>
    <col min="4330" max="4330" width="9.140625" customWidth="1"/>
    <col min="4331" max="4331" width="3.85546875" customWidth="1"/>
    <col min="4332" max="4332" width="4.42578125" customWidth="1"/>
    <col min="4333" max="4333" width="5.5703125" customWidth="1"/>
    <col min="4334" max="4335" width="5.42578125" customWidth="1"/>
    <col min="4336" max="4336" width="5.5703125" customWidth="1"/>
    <col min="4337" max="4337" width="0.85546875" customWidth="1"/>
    <col min="4345" max="4345" width="9.5703125" customWidth="1"/>
    <col min="4346" max="4346" width="4.140625" customWidth="1"/>
    <col min="4347" max="4347" width="6.140625" customWidth="1"/>
    <col min="4348" max="4348" width="4.140625" customWidth="1"/>
    <col min="4349" max="4349" width="5.140625" customWidth="1"/>
    <col min="4350" max="4351" width="5.42578125" customWidth="1"/>
    <col min="4352" max="4352" width="4.5703125" customWidth="1"/>
    <col min="4353" max="4353" width="6.42578125" customWidth="1"/>
    <col min="4354" max="4354" width="10" customWidth="1"/>
    <col min="4355" max="4355" width="3.85546875" customWidth="1"/>
    <col min="4356" max="4356" width="4.42578125" customWidth="1"/>
    <col min="4357" max="4357" width="5.42578125" customWidth="1"/>
    <col min="4358" max="4358" width="6.140625" customWidth="1"/>
    <col min="4359" max="4359" width="5.85546875" customWidth="1"/>
    <col min="4360" max="4360" width="6.85546875" customWidth="1"/>
    <col min="4361" max="4361" width="9.140625" customWidth="1"/>
    <col min="4362" max="4362" width="3.85546875" customWidth="1"/>
    <col min="4363" max="4363" width="4.42578125" customWidth="1"/>
    <col min="4364" max="4364" width="5.5703125" customWidth="1"/>
    <col min="4365" max="4366" width="5.42578125" customWidth="1"/>
    <col min="4367" max="4367" width="5.5703125" customWidth="1"/>
    <col min="4368" max="4369" width="27.42578125" customWidth="1"/>
    <col min="4370" max="4370" width="9.5703125" customWidth="1"/>
    <col min="4371" max="4373" width="4.140625" customWidth="1"/>
    <col min="4374" max="4375" width="4.5703125" customWidth="1"/>
    <col min="4376" max="4376" width="4.85546875" customWidth="1"/>
    <col min="4377" max="4377" width="4.5703125" customWidth="1"/>
    <col min="4378" max="4378" width="6.42578125" customWidth="1"/>
    <col min="4379" max="4379" width="10" customWidth="1"/>
    <col min="4380" max="4380" width="3.85546875" customWidth="1"/>
    <col min="4381" max="4381" width="4.42578125" customWidth="1"/>
    <col min="4382" max="4382" width="5.85546875" customWidth="1"/>
    <col min="4383" max="4383" width="6.140625" customWidth="1"/>
    <col min="4384" max="4384" width="5.85546875" customWidth="1"/>
    <col min="4385" max="4385" width="5.5703125" customWidth="1"/>
    <col min="4386" max="4386" width="9.140625" customWidth="1"/>
    <col min="4387" max="4387" width="3.85546875" customWidth="1"/>
    <col min="4388" max="4388" width="4.42578125" customWidth="1"/>
    <col min="4389" max="4389" width="5.5703125" customWidth="1"/>
    <col min="4390" max="4391" width="5.42578125" customWidth="1"/>
    <col min="4392" max="4392" width="5.5703125" customWidth="1"/>
    <col min="4393" max="4393" width="13.85546875" customWidth="1"/>
    <col min="4394" max="4394" width="22.42578125" customWidth="1"/>
    <col min="4395" max="4395" width="9.5703125" customWidth="1"/>
    <col min="4396" max="4398" width="4.140625" customWidth="1"/>
    <col min="4399" max="4401" width="4.42578125" customWidth="1"/>
    <col min="4402" max="4402" width="4.5703125" customWidth="1"/>
    <col min="4403" max="4403" width="6.42578125" customWidth="1"/>
    <col min="4404" max="4404" width="10" customWidth="1"/>
    <col min="4405" max="4405" width="3.85546875" customWidth="1"/>
    <col min="4406" max="4406" width="4.42578125" customWidth="1"/>
    <col min="4407" max="4407" width="5.42578125" customWidth="1"/>
    <col min="4408" max="4408" width="6.140625" customWidth="1"/>
    <col min="4409" max="4409" width="5.85546875" customWidth="1"/>
    <col min="4410" max="4410" width="5.5703125" customWidth="1"/>
    <col min="4411" max="4411" width="9.140625" customWidth="1"/>
    <col min="4412" max="4412" width="3.85546875" customWidth="1"/>
    <col min="4413" max="4413" width="4.42578125" customWidth="1"/>
    <col min="4414" max="4414" width="5.5703125" customWidth="1"/>
    <col min="4415" max="4416" width="5.42578125" customWidth="1"/>
    <col min="4417" max="4417" width="5.5703125" customWidth="1"/>
    <col min="4418" max="4419" width="18.42578125" customWidth="1"/>
    <col min="4420" max="4420" width="9.5703125" customWidth="1"/>
    <col min="4421" max="4423" width="4.140625" customWidth="1"/>
    <col min="4424" max="4424" width="3.85546875" customWidth="1"/>
    <col min="4425" max="4426" width="4.42578125" customWidth="1"/>
    <col min="4427" max="4427" width="4.5703125" customWidth="1"/>
    <col min="4428" max="4428" width="6.42578125" customWidth="1"/>
    <col min="4429" max="4429" width="10" customWidth="1"/>
    <col min="4430" max="4430" width="3.85546875" customWidth="1"/>
    <col min="4431" max="4431" width="4.42578125" customWidth="1"/>
    <col min="4432" max="4432" width="5.42578125" customWidth="1"/>
    <col min="4433" max="4433" width="6.140625" customWidth="1"/>
    <col min="4434" max="4434" width="5.85546875" customWidth="1"/>
    <col min="4435" max="4435" width="5.5703125" customWidth="1"/>
    <col min="4436" max="4436" width="9.140625" customWidth="1"/>
    <col min="4437" max="4437" width="3.85546875" customWidth="1"/>
    <col min="4438" max="4438" width="4.42578125" customWidth="1"/>
    <col min="4439" max="4439" width="5.5703125" customWidth="1"/>
    <col min="4440" max="4441" width="5.42578125" customWidth="1"/>
    <col min="4442" max="4442" width="5.5703125" customWidth="1"/>
    <col min="4443" max="4444" width="23.5703125" customWidth="1"/>
    <col min="4445" max="4445" width="9.5703125" customWidth="1"/>
    <col min="4446" max="4448" width="4.140625" customWidth="1"/>
    <col min="4449" max="4449" width="3.85546875" customWidth="1"/>
    <col min="4450" max="4451" width="4.42578125" customWidth="1"/>
    <col min="4452" max="4452" width="4.5703125" customWidth="1"/>
    <col min="4453" max="4453" width="6.42578125" customWidth="1"/>
    <col min="4454" max="4454" width="10" customWidth="1"/>
    <col min="4455" max="4455" width="3.85546875" customWidth="1"/>
    <col min="4456" max="4456" width="4.42578125" customWidth="1"/>
    <col min="4457" max="4457" width="5.42578125" customWidth="1"/>
    <col min="4458" max="4458" width="6.140625" customWidth="1"/>
    <col min="4459" max="4459" width="5.85546875" customWidth="1"/>
    <col min="4460" max="4460" width="5.5703125" customWidth="1"/>
    <col min="4461" max="4461" width="9.140625" customWidth="1"/>
    <col min="4462" max="4462" width="3.85546875" customWidth="1"/>
    <col min="4463" max="4463" width="4.42578125" customWidth="1"/>
    <col min="4464" max="4464" width="5.5703125" customWidth="1"/>
    <col min="4465" max="4466" width="5.42578125" customWidth="1"/>
    <col min="4467" max="4467" width="5.5703125" customWidth="1"/>
    <col min="4468" max="4469" width="16.5703125" customWidth="1"/>
    <col min="4470" max="4470" width="9.5703125" customWidth="1"/>
    <col min="4471" max="4473" width="4.140625" customWidth="1"/>
    <col min="4474" max="4474" width="3.85546875" customWidth="1"/>
    <col min="4475" max="4476" width="4.42578125" customWidth="1"/>
    <col min="4477" max="4477" width="4.5703125" customWidth="1"/>
    <col min="4478" max="4478" width="6.42578125" customWidth="1"/>
    <col min="4479" max="4479" width="10" customWidth="1"/>
    <col min="4480" max="4480" width="3.85546875" customWidth="1"/>
    <col min="4481" max="4481" width="4.42578125" customWidth="1"/>
    <col min="4482" max="4482" width="5.42578125" customWidth="1"/>
    <col min="4483" max="4483" width="6.140625" customWidth="1"/>
    <col min="4484" max="4484" width="5.85546875" customWidth="1"/>
    <col min="4485" max="4485" width="5.5703125" customWidth="1"/>
    <col min="4486" max="4486" width="9.140625" customWidth="1"/>
    <col min="4487" max="4487" width="3.85546875" customWidth="1"/>
    <col min="4488" max="4488" width="4.42578125" customWidth="1"/>
    <col min="4489" max="4489" width="5.5703125" customWidth="1"/>
    <col min="4490" max="4491" width="5.42578125" customWidth="1"/>
    <col min="4492" max="4492" width="5.5703125" customWidth="1"/>
    <col min="4493" max="4494" width="23.42578125" customWidth="1"/>
    <col min="4495" max="4495" width="9.5703125" customWidth="1"/>
    <col min="4496" max="4498" width="4.140625" customWidth="1"/>
    <col min="4499" max="4499" width="3.85546875" customWidth="1"/>
    <col min="4500" max="4501" width="4.42578125" customWidth="1"/>
    <col min="4502" max="4502" width="4.5703125" customWidth="1"/>
    <col min="4503" max="4503" width="6.42578125" customWidth="1"/>
    <col min="4504" max="4504" width="10" customWidth="1"/>
    <col min="4505" max="4505" width="3.85546875" customWidth="1"/>
    <col min="4506" max="4506" width="4.42578125" customWidth="1"/>
    <col min="4507" max="4507" width="5.42578125" customWidth="1"/>
    <col min="4508" max="4508" width="6.140625" customWidth="1"/>
    <col min="4509" max="4509" width="5.85546875" customWidth="1"/>
    <col min="4510" max="4510" width="5.5703125" customWidth="1"/>
    <col min="4511" max="4511" width="9.140625" customWidth="1"/>
    <col min="4512" max="4512" width="3.85546875" customWidth="1"/>
    <col min="4513" max="4513" width="4.42578125" customWidth="1"/>
    <col min="4514" max="4514" width="5.5703125" customWidth="1"/>
    <col min="4515" max="4516" width="5.42578125" customWidth="1"/>
    <col min="4517" max="4517" width="5.5703125" customWidth="1"/>
    <col min="4518" max="4518" width="17.42578125" customWidth="1"/>
    <col min="4519" max="4519" width="19.42578125" customWidth="1"/>
    <col min="4520" max="4520" width="9.5703125" customWidth="1"/>
    <col min="4521" max="4523" width="4.140625" customWidth="1"/>
    <col min="4524" max="4524" width="3.85546875" customWidth="1"/>
    <col min="4525" max="4526" width="4.42578125" customWidth="1"/>
    <col min="4527" max="4527" width="4.5703125" customWidth="1"/>
    <col min="4528" max="4528" width="6.42578125" customWidth="1"/>
    <col min="4529" max="4529" width="10" customWidth="1"/>
    <col min="4530" max="4530" width="3.85546875" customWidth="1"/>
    <col min="4531" max="4531" width="4.42578125" customWidth="1"/>
    <col min="4532" max="4532" width="5.42578125" customWidth="1"/>
    <col min="4533" max="4533" width="6.140625" customWidth="1"/>
    <col min="4534" max="4534" width="5.85546875" customWidth="1"/>
    <col min="4535" max="4535" width="5.5703125" customWidth="1"/>
    <col min="4536" max="4536" width="9.140625" customWidth="1"/>
    <col min="4537" max="4537" width="3.85546875" customWidth="1"/>
    <col min="4538" max="4538" width="4.42578125" customWidth="1"/>
    <col min="4539" max="4539" width="5.5703125" customWidth="1"/>
    <col min="4540" max="4541" width="5.42578125" customWidth="1"/>
    <col min="4542" max="4542" width="5.5703125" customWidth="1"/>
    <col min="4543" max="4544" width="20.5703125" customWidth="1"/>
    <col min="4545" max="4545" width="9.5703125" customWidth="1"/>
    <col min="4546" max="4548" width="4.140625" customWidth="1"/>
    <col min="4549" max="4549" width="3.85546875" customWidth="1"/>
    <col min="4550" max="4551" width="4.42578125" customWidth="1"/>
    <col min="4552" max="4552" width="4.5703125" customWidth="1"/>
    <col min="4553" max="4553" width="6.42578125" customWidth="1"/>
    <col min="4554" max="4554" width="10" customWidth="1"/>
    <col min="4555" max="4555" width="3.85546875" customWidth="1"/>
    <col min="4556" max="4556" width="4.42578125" customWidth="1"/>
    <col min="4557" max="4557" width="5.42578125" customWidth="1"/>
    <col min="4558" max="4558" width="6.140625" customWidth="1"/>
    <col min="4559" max="4559" width="5.85546875" customWidth="1"/>
    <col min="4560" max="4560" width="5.5703125" customWidth="1"/>
    <col min="4561" max="4561" width="9.140625" customWidth="1"/>
    <col min="4562" max="4562" width="3.85546875" customWidth="1"/>
    <col min="4563" max="4563" width="4.42578125" customWidth="1"/>
    <col min="4564" max="4564" width="5.5703125" customWidth="1"/>
    <col min="4565" max="4566" width="5.42578125" customWidth="1"/>
    <col min="4567" max="4567" width="5.5703125" customWidth="1"/>
    <col min="4568" max="4569" width="21.140625" customWidth="1"/>
    <col min="4570" max="4570" width="9.5703125" customWidth="1"/>
    <col min="4571" max="4573" width="4.140625" customWidth="1"/>
    <col min="4574" max="4574" width="3.85546875" customWidth="1"/>
    <col min="4575" max="4576" width="4.42578125" customWidth="1"/>
    <col min="4577" max="4577" width="4.5703125" customWidth="1"/>
    <col min="4578" max="4578" width="6.42578125" customWidth="1"/>
    <col min="4579" max="4579" width="10" customWidth="1"/>
    <col min="4580" max="4580" width="3.85546875" customWidth="1"/>
    <col min="4581" max="4581" width="4.42578125" customWidth="1"/>
    <col min="4582" max="4582" width="5.42578125" customWidth="1"/>
    <col min="4583" max="4583" width="6.140625" customWidth="1"/>
    <col min="4584" max="4584" width="5.85546875" customWidth="1"/>
    <col min="4585" max="4585" width="5.5703125" customWidth="1"/>
    <col min="4586" max="4586" width="9.140625" customWidth="1"/>
    <col min="4587" max="4587" width="3.85546875" customWidth="1"/>
    <col min="4588" max="4588" width="4.42578125" customWidth="1"/>
    <col min="4589" max="4589" width="5.5703125" customWidth="1"/>
    <col min="4590" max="4591" width="5.42578125" customWidth="1"/>
    <col min="4592" max="4592" width="5.5703125" customWidth="1"/>
    <col min="4593" max="4593" width="0.85546875" customWidth="1"/>
    <col min="4601" max="4601" width="9.5703125" customWidth="1"/>
    <col min="4602" max="4602" width="4.140625" customWidth="1"/>
    <col min="4603" max="4603" width="6.140625" customWidth="1"/>
    <col min="4604" max="4604" width="4.140625" customWidth="1"/>
    <col min="4605" max="4605" width="5.140625" customWidth="1"/>
    <col min="4606" max="4607" width="5.42578125" customWidth="1"/>
    <col min="4608" max="4608" width="4.5703125" customWidth="1"/>
    <col min="4609" max="4609" width="6.42578125" customWidth="1"/>
    <col min="4610" max="4610" width="10" customWidth="1"/>
    <col min="4611" max="4611" width="3.85546875" customWidth="1"/>
    <col min="4612" max="4612" width="4.42578125" customWidth="1"/>
    <col min="4613" max="4613" width="5.42578125" customWidth="1"/>
    <col min="4614" max="4614" width="6.140625" customWidth="1"/>
    <col min="4615" max="4615" width="5.85546875" customWidth="1"/>
    <col min="4616" max="4616" width="6.85546875" customWidth="1"/>
    <col min="4617" max="4617" width="9.140625" customWidth="1"/>
    <col min="4618" max="4618" width="3.85546875" customWidth="1"/>
    <col min="4619" max="4619" width="4.42578125" customWidth="1"/>
    <col min="4620" max="4620" width="5.5703125" customWidth="1"/>
    <col min="4621" max="4622" width="5.42578125" customWidth="1"/>
    <col min="4623" max="4623" width="5.5703125" customWidth="1"/>
    <col min="4624" max="4625" width="27.42578125" customWidth="1"/>
    <col min="4626" max="4626" width="9.5703125" customWidth="1"/>
    <col min="4627" max="4629" width="4.140625" customWidth="1"/>
    <col min="4630" max="4631" width="4.5703125" customWidth="1"/>
    <col min="4632" max="4632" width="4.85546875" customWidth="1"/>
    <col min="4633" max="4633" width="4.5703125" customWidth="1"/>
    <col min="4634" max="4634" width="6.42578125" customWidth="1"/>
    <col min="4635" max="4635" width="10" customWidth="1"/>
    <col min="4636" max="4636" width="3.85546875" customWidth="1"/>
    <col min="4637" max="4637" width="4.42578125" customWidth="1"/>
    <col min="4638" max="4638" width="5.85546875" customWidth="1"/>
    <col min="4639" max="4639" width="6.140625" customWidth="1"/>
    <col min="4640" max="4640" width="5.85546875" customWidth="1"/>
    <col min="4641" max="4641" width="5.5703125" customWidth="1"/>
    <col min="4642" max="4642" width="9.140625" customWidth="1"/>
    <col min="4643" max="4643" width="3.85546875" customWidth="1"/>
    <col min="4644" max="4644" width="4.42578125" customWidth="1"/>
    <col min="4645" max="4645" width="5.5703125" customWidth="1"/>
    <col min="4646" max="4647" width="5.42578125" customWidth="1"/>
    <col min="4648" max="4648" width="5.5703125" customWidth="1"/>
    <col min="4649" max="4649" width="13.85546875" customWidth="1"/>
    <col min="4650" max="4650" width="22.42578125" customWidth="1"/>
    <col min="4651" max="4651" width="9.5703125" customWidth="1"/>
    <col min="4652" max="4654" width="4.140625" customWidth="1"/>
    <col min="4655" max="4657" width="4.42578125" customWidth="1"/>
    <col min="4658" max="4658" width="4.5703125" customWidth="1"/>
    <col min="4659" max="4659" width="6.42578125" customWidth="1"/>
    <col min="4660" max="4660" width="10" customWidth="1"/>
    <col min="4661" max="4661" width="3.85546875" customWidth="1"/>
    <col min="4662" max="4662" width="4.42578125" customWidth="1"/>
    <col min="4663" max="4663" width="5.42578125" customWidth="1"/>
    <col min="4664" max="4664" width="6.140625" customWidth="1"/>
    <col min="4665" max="4665" width="5.85546875" customWidth="1"/>
    <col min="4666" max="4666" width="5.5703125" customWidth="1"/>
    <col min="4667" max="4667" width="9.140625" customWidth="1"/>
    <col min="4668" max="4668" width="3.85546875" customWidth="1"/>
    <col min="4669" max="4669" width="4.42578125" customWidth="1"/>
    <col min="4670" max="4670" width="5.5703125" customWidth="1"/>
    <col min="4671" max="4672" width="5.42578125" customWidth="1"/>
    <col min="4673" max="4673" width="5.5703125" customWidth="1"/>
    <col min="4674" max="4675" width="18.42578125" customWidth="1"/>
    <col min="4676" max="4676" width="9.5703125" customWidth="1"/>
    <col min="4677" max="4679" width="4.140625" customWidth="1"/>
    <col min="4680" max="4680" width="3.85546875" customWidth="1"/>
    <col min="4681" max="4682" width="4.42578125" customWidth="1"/>
    <col min="4683" max="4683" width="4.5703125" customWidth="1"/>
    <col min="4684" max="4684" width="6.42578125" customWidth="1"/>
    <col min="4685" max="4685" width="10" customWidth="1"/>
    <col min="4686" max="4686" width="3.85546875" customWidth="1"/>
    <col min="4687" max="4687" width="4.42578125" customWidth="1"/>
    <col min="4688" max="4688" width="5.42578125" customWidth="1"/>
    <col min="4689" max="4689" width="6.140625" customWidth="1"/>
    <col min="4690" max="4690" width="5.85546875" customWidth="1"/>
    <col min="4691" max="4691" width="5.5703125" customWidth="1"/>
    <col min="4692" max="4692" width="9.140625" customWidth="1"/>
    <col min="4693" max="4693" width="3.85546875" customWidth="1"/>
    <col min="4694" max="4694" width="4.42578125" customWidth="1"/>
    <col min="4695" max="4695" width="5.5703125" customWidth="1"/>
    <col min="4696" max="4697" width="5.42578125" customWidth="1"/>
    <col min="4698" max="4698" width="5.5703125" customWidth="1"/>
    <col min="4699" max="4700" width="23.5703125" customWidth="1"/>
    <col min="4701" max="4701" width="9.5703125" customWidth="1"/>
    <col min="4702" max="4704" width="4.140625" customWidth="1"/>
    <col min="4705" max="4705" width="3.85546875" customWidth="1"/>
    <col min="4706" max="4707" width="4.42578125" customWidth="1"/>
    <col min="4708" max="4708" width="4.5703125" customWidth="1"/>
    <col min="4709" max="4709" width="6.42578125" customWidth="1"/>
    <col min="4710" max="4710" width="10" customWidth="1"/>
    <col min="4711" max="4711" width="3.85546875" customWidth="1"/>
    <col min="4712" max="4712" width="4.42578125" customWidth="1"/>
    <col min="4713" max="4713" width="5.42578125" customWidth="1"/>
    <col min="4714" max="4714" width="6.140625" customWidth="1"/>
    <col min="4715" max="4715" width="5.85546875" customWidth="1"/>
    <col min="4716" max="4716" width="5.5703125" customWidth="1"/>
    <col min="4717" max="4717" width="9.140625" customWidth="1"/>
    <col min="4718" max="4718" width="3.85546875" customWidth="1"/>
    <col min="4719" max="4719" width="4.42578125" customWidth="1"/>
    <col min="4720" max="4720" width="5.5703125" customWidth="1"/>
    <col min="4721" max="4722" width="5.42578125" customWidth="1"/>
    <col min="4723" max="4723" width="5.5703125" customWidth="1"/>
    <col min="4724" max="4725" width="16.5703125" customWidth="1"/>
    <col min="4726" max="4726" width="9.5703125" customWidth="1"/>
    <col min="4727" max="4729" width="4.140625" customWidth="1"/>
    <col min="4730" max="4730" width="3.85546875" customWidth="1"/>
    <col min="4731" max="4732" width="4.42578125" customWidth="1"/>
    <col min="4733" max="4733" width="4.5703125" customWidth="1"/>
    <col min="4734" max="4734" width="6.42578125" customWidth="1"/>
    <col min="4735" max="4735" width="10" customWidth="1"/>
    <col min="4736" max="4736" width="3.85546875" customWidth="1"/>
    <col min="4737" max="4737" width="4.42578125" customWidth="1"/>
    <col min="4738" max="4738" width="5.42578125" customWidth="1"/>
    <col min="4739" max="4739" width="6.140625" customWidth="1"/>
    <col min="4740" max="4740" width="5.85546875" customWidth="1"/>
    <col min="4741" max="4741" width="5.5703125" customWidth="1"/>
    <col min="4742" max="4742" width="9.140625" customWidth="1"/>
    <col min="4743" max="4743" width="3.85546875" customWidth="1"/>
    <col min="4744" max="4744" width="4.42578125" customWidth="1"/>
    <col min="4745" max="4745" width="5.5703125" customWidth="1"/>
    <col min="4746" max="4747" width="5.42578125" customWidth="1"/>
    <col min="4748" max="4748" width="5.5703125" customWidth="1"/>
    <col min="4749" max="4750" width="23.42578125" customWidth="1"/>
    <col min="4751" max="4751" width="9.5703125" customWidth="1"/>
    <col min="4752" max="4754" width="4.140625" customWidth="1"/>
    <col min="4755" max="4755" width="3.85546875" customWidth="1"/>
    <col min="4756" max="4757" width="4.42578125" customWidth="1"/>
    <col min="4758" max="4758" width="4.5703125" customWidth="1"/>
    <col min="4759" max="4759" width="6.42578125" customWidth="1"/>
    <col min="4760" max="4760" width="10" customWidth="1"/>
    <col min="4761" max="4761" width="3.85546875" customWidth="1"/>
    <col min="4762" max="4762" width="4.42578125" customWidth="1"/>
    <col min="4763" max="4763" width="5.42578125" customWidth="1"/>
    <col min="4764" max="4764" width="6.140625" customWidth="1"/>
    <col min="4765" max="4765" width="5.85546875" customWidth="1"/>
    <col min="4766" max="4766" width="5.5703125" customWidth="1"/>
    <col min="4767" max="4767" width="9.140625" customWidth="1"/>
    <col min="4768" max="4768" width="3.85546875" customWidth="1"/>
    <col min="4769" max="4769" width="4.42578125" customWidth="1"/>
    <col min="4770" max="4770" width="5.5703125" customWidth="1"/>
    <col min="4771" max="4772" width="5.42578125" customWidth="1"/>
    <col min="4773" max="4773" width="5.5703125" customWidth="1"/>
    <col min="4774" max="4774" width="17.42578125" customWidth="1"/>
    <col min="4775" max="4775" width="19.42578125" customWidth="1"/>
    <col min="4776" max="4776" width="9.5703125" customWidth="1"/>
    <col min="4777" max="4779" width="4.140625" customWidth="1"/>
    <col min="4780" max="4780" width="3.85546875" customWidth="1"/>
    <col min="4781" max="4782" width="4.42578125" customWidth="1"/>
    <col min="4783" max="4783" width="4.5703125" customWidth="1"/>
    <col min="4784" max="4784" width="6.42578125" customWidth="1"/>
    <col min="4785" max="4785" width="10" customWidth="1"/>
    <col min="4786" max="4786" width="3.85546875" customWidth="1"/>
    <col min="4787" max="4787" width="4.42578125" customWidth="1"/>
    <col min="4788" max="4788" width="5.42578125" customWidth="1"/>
    <col min="4789" max="4789" width="6.140625" customWidth="1"/>
    <col min="4790" max="4790" width="5.85546875" customWidth="1"/>
    <col min="4791" max="4791" width="5.5703125" customWidth="1"/>
    <col min="4792" max="4792" width="9.140625" customWidth="1"/>
    <col min="4793" max="4793" width="3.85546875" customWidth="1"/>
    <col min="4794" max="4794" width="4.42578125" customWidth="1"/>
    <col min="4795" max="4795" width="5.5703125" customWidth="1"/>
    <col min="4796" max="4797" width="5.42578125" customWidth="1"/>
    <col min="4798" max="4798" width="5.5703125" customWidth="1"/>
    <col min="4799" max="4800" width="20.5703125" customWidth="1"/>
    <col min="4801" max="4801" width="9.5703125" customWidth="1"/>
    <col min="4802" max="4804" width="4.140625" customWidth="1"/>
    <col min="4805" max="4805" width="3.85546875" customWidth="1"/>
    <col min="4806" max="4807" width="4.42578125" customWidth="1"/>
    <col min="4808" max="4808" width="4.5703125" customWidth="1"/>
    <col min="4809" max="4809" width="6.42578125" customWidth="1"/>
    <col min="4810" max="4810" width="10" customWidth="1"/>
    <col min="4811" max="4811" width="3.85546875" customWidth="1"/>
    <col min="4812" max="4812" width="4.42578125" customWidth="1"/>
    <col min="4813" max="4813" width="5.42578125" customWidth="1"/>
    <col min="4814" max="4814" width="6.140625" customWidth="1"/>
    <col min="4815" max="4815" width="5.85546875" customWidth="1"/>
    <col min="4816" max="4816" width="5.5703125" customWidth="1"/>
    <col min="4817" max="4817" width="9.140625" customWidth="1"/>
    <col min="4818" max="4818" width="3.85546875" customWidth="1"/>
    <col min="4819" max="4819" width="4.42578125" customWidth="1"/>
    <col min="4820" max="4820" width="5.5703125" customWidth="1"/>
    <col min="4821" max="4822" width="5.42578125" customWidth="1"/>
    <col min="4823" max="4823" width="5.5703125" customWidth="1"/>
    <col min="4824" max="4825" width="21.140625" customWidth="1"/>
    <col min="4826" max="4826" width="9.5703125" customWidth="1"/>
    <col min="4827" max="4829" width="4.140625" customWidth="1"/>
    <col min="4830" max="4830" width="3.85546875" customWidth="1"/>
    <col min="4831" max="4832" width="4.42578125" customWidth="1"/>
    <col min="4833" max="4833" width="4.5703125" customWidth="1"/>
    <col min="4834" max="4834" width="6.42578125" customWidth="1"/>
    <col min="4835" max="4835" width="10" customWidth="1"/>
    <col min="4836" max="4836" width="3.85546875" customWidth="1"/>
    <col min="4837" max="4837" width="4.42578125" customWidth="1"/>
    <col min="4838" max="4838" width="5.42578125" customWidth="1"/>
    <col min="4839" max="4839" width="6.140625" customWidth="1"/>
    <col min="4840" max="4840" width="5.85546875" customWidth="1"/>
    <col min="4841" max="4841" width="5.5703125" customWidth="1"/>
    <col min="4842" max="4842" width="9.140625" customWidth="1"/>
    <col min="4843" max="4843" width="3.85546875" customWidth="1"/>
    <col min="4844" max="4844" width="4.42578125" customWidth="1"/>
    <col min="4845" max="4845" width="5.5703125" customWidth="1"/>
    <col min="4846" max="4847" width="5.42578125" customWidth="1"/>
    <col min="4848" max="4848" width="5.5703125" customWidth="1"/>
    <col min="4849" max="4849" width="0.85546875" customWidth="1"/>
    <col min="4857" max="4857" width="9.5703125" customWidth="1"/>
    <col min="4858" max="4858" width="4.140625" customWidth="1"/>
    <col min="4859" max="4859" width="6.140625" customWidth="1"/>
    <col min="4860" max="4860" width="4.140625" customWidth="1"/>
    <col min="4861" max="4861" width="5.140625" customWidth="1"/>
    <col min="4862" max="4863" width="5.42578125" customWidth="1"/>
    <col min="4864" max="4864" width="4.5703125" customWidth="1"/>
    <col min="4865" max="4865" width="6.42578125" customWidth="1"/>
    <col min="4866" max="4866" width="10" customWidth="1"/>
    <col min="4867" max="4867" width="3.85546875" customWidth="1"/>
    <col min="4868" max="4868" width="4.42578125" customWidth="1"/>
    <col min="4869" max="4869" width="5.42578125" customWidth="1"/>
    <col min="4870" max="4870" width="6.140625" customWidth="1"/>
    <col min="4871" max="4871" width="5.85546875" customWidth="1"/>
    <col min="4872" max="4872" width="6.85546875" customWidth="1"/>
    <col min="4873" max="4873" width="9.140625" customWidth="1"/>
    <col min="4874" max="4874" width="3.85546875" customWidth="1"/>
    <col min="4875" max="4875" width="4.42578125" customWidth="1"/>
    <col min="4876" max="4876" width="5.5703125" customWidth="1"/>
    <col min="4877" max="4878" width="5.42578125" customWidth="1"/>
    <col min="4879" max="4879" width="5.5703125" customWidth="1"/>
    <col min="4880" max="4881" width="27.42578125" customWidth="1"/>
    <col min="4882" max="4882" width="9.5703125" customWidth="1"/>
    <col min="4883" max="4885" width="4.140625" customWidth="1"/>
    <col min="4886" max="4887" width="4.5703125" customWidth="1"/>
    <col min="4888" max="4888" width="4.85546875" customWidth="1"/>
    <col min="4889" max="4889" width="4.5703125" customWidth="1"/>
    <col min="4890" max="4890" width="6.42578125" customWidth="1"/>
    <col min="4891" max="4891" width="10" customWidth="1"/>
    <col min="4892" max="4892" width="3.85546875" customWidth="1"/>
    <col min="4893" max="4893" width="4.42578125" customWidth="1"/>
    <col min="4894" max="4894" width="5.85546875" customWidth="1"/>
    <col min="4895" max="4895" width="6.140625" customWidth="1"/>
    <col min="4896" max="4896" width="5.85546875" customWidth="1"/>
    <col min="4897" max="4897" width="5.5703125" customWidth="1"/>
    <col min="4898" max="4898" width="9.140625" customWidth="1"/>
    <col min="4899" max="4899" width="3.85546875" customWidth="1"/>
    <col min="4900" max="4900" width="4.42578125" customWidth="1"/>
    <col min="4901" max="4901" width="5.5703125" customWidth="1"/>
    <col min="4902" max="4903" width="5.42578125" customWidth="1"/>
    <col min="4904" max="4904" width="5.5703125" customWidth="1"/>
    <col min="4905" max="4905" width="13.85546875" customWidth="1"/>
    <col min="4906" max="4906" width="22.42578125" customWidth="1"/>
    <col min="4907" max="4907" width="9.5703125" customWidth="1"/>
    <col min="4908" max="4910" width="4.140625" customWidth="1"/>
    <col min="4911" max="4913" width="4.42578125" customWidth="1"/>
    <col min="4914" max="4914" width="4.5703125" customWidth="1"/>
    <col min="4915" max="4915" width="6.42578125" customWidth="1"/>
    <col min="4916" max="4916" width="10" customWidth="1"/>
    <col min="4917" max="4917" width="3.85546875" customWidth="1"/>
    <col min="4918" max="4918" width="4.42578125" customWidth="1"/>
    <col min="4919" max="4919" width="5.42578125" customWidth="1"/>
    <col min="4920" max="4920" width="6.140625" customWidth="1"/>
    <col min="4921" max="4921" width="5.85546875" customWidth="1"/>
    <col min="4922" max="4922" width="5.5703125" customWidth="1"/>
    <col min="4923" max="4923" width="9.140625" customWidth="1"/>
    <col min="4924" max="4924" width="3.85546875" customWidth="1"/>
    <col min="4925" max="4925" width="4.42578125" customWidth="1"/>
    <col min="4926" max="4926" width="5.5703125" customWidth="1"/>
    <col min="4927" max="4928" width="5.42578125" customWidth="1"/>
    <col min="4929" max="4929" width="5.5703125" customWidth="1"/>
    <col min="4930" max="4931" width="18.42578125" customWidth="1"/>
    <col min="4932" max="4932" width="9.5703125" customWidth="1"/>
    <col min="4933" max="4935" width="4.140625" customWidth="1"/>
    <col min="4936" max="4936" width="3.85546875" customWidth="1"/>
    <col min="4937" max="4938" width="4.42578125" customWidth="1"/>
    <col min="4939" max="4939" width="4.5703125" customWidth="1"/>
    <col min="4940" max="4940" width="6.42578125" customWidth="1"/>
    <col min="4941" max="4941" width="10" customWidth="1"/>
    <col min="4942" max="4942" width="3.85546875" customWidth="1"/>
    <col min="4943" max="4943" width="4.42578125" customWidth="1"/>
    <col min="4944" max="4944" width="5.42578125" customWidth="1"/>
    <col min="4945" max="4945" width="6.140625" customWidth="1"/>
    <col min="4946" max="4946" width="5.85546875" customWidth="1"/>
    <col min="4947" max="4947" width="5.5703125" customWidth="1"/>
    <col min="4948" max="4948" width="9.140625" customWidth="1"/>
    <col min="4949" max="4949" width="3.85546875" customWidth="1"/>
    <col min="4950" max="4950" width="4.42578125" customWidth="1"/>
    <col min="4951" max="4951" width="5.5703125" customWidth="1"/>
    <col min="4952" max="4953" width="5.42578125" customWidth="1"/>
    <col min="4954" max="4954" width="5.5703125" customWidth="1"/>
    <col min="4955" max="4956" width="23.5703125" customWidth="1"/>
    <col min="4957" max="4957" width="9.5703125" customWidth="1"/>
    <col min="4958" max="4960" width="4.140625" customWidth="1"/>
    <col min="4961" max="4961" width="3.85546875" customWidth="1"/>
    <col min="4962" max="4963" width="4.42578125" customWidth="1"/>
    <col min="4964" max="4964" width="4.5703125" customWidth="1"/>
    <col min="4965" max="4965" width="6.42578125" customWidth="1"/>
    <col min="4966" max="4966" width="10" customWidth="1"/>
    <col min="4967" max="4967" width="3.85546875" customWidth="1"/>
    <col min="4968" max="4968" width="4.42578125" customWidth="1"/>
    <col min="4969" max="4969" width="5.42578125" customWidth="1"/>
    <col min="4970" max="4970" width="6.140625" customWidth="1"/>
    <col min="4971" max="4971" width="5.85546875" customWidth="1"/>
    <col min="4972" max="4972" width="5.5703125" customWidth="1"/>
    <col min="4973" max="4973" width="9.140625" customWidth="1"/>
    <col min="4974" max="4974" width="3.85546875" customWidth="1"/>
    <col min="4975" max="4975" width="4.42578125" customWidth="1"/>
    <col min="4976" max="4976" width="5.5703125" customWidth="1"/>
    <col min="4977" max="4978" width="5.42578125" customWidth="1"/>
    <col min="4979" max="4979" width="5.5703125" customWidth="1"/>
    <col min="4980" max="4981" width="16.5703125" customWidth="1"/>
    <col min="4982" max="4982" width="9.5703125" customWidth="1"/>
    <col min="4983" max="4985" width="4.140625" customWidth="1"/>
    <col min="4986" max="4986" width="3.85546875" customWidth="1"/>
    <col min="4987" max="4988" width="4.42578125" customWidth="1"/>
    <col min="4989" max="4989" width="4.5703125" customWidth="1"/>
    <col min="4990" max="4990" width="6.42578125" customWidth="1"/>
    <col min="4991" max="4991" width="10" customWidth="1"/>
    <col min="4992" max="4992" width="3.85546875" customWidth="1"/>
    <col min="4993" max="4993" width="4.42578125" customWidth="1"/>
    <col min="4994" max="4994" width="5.42578125" customWidth="1"/>
    <col min="4995" max="4995" width="6.140625" customWidth="1"/>
    <col min="4996" max="4996" width="5.85546875" customWidth="1"/>
    <col min="4997" max="4997" width="5.5703125" customWidth="1"/>
    <col min="4998" max="4998" width="9.140625" customWidth="1"/>
    <col min="4999" max="4999" width="3.85546875" customWidth="1"/>
    <col min="5000" max="5000" width="4.42578125" customWidth="1"/>
    <col min="5001" max="5001" width="5.5703125" customWidth="1"/>
    <col min="5002" max="5003" width="5.42578125" customWidth="1"/>
    <col min="5004" max="5004" width="5.5703125" customWidth="1"/>
    <col min="5005" max="5006" width="23.42578125" customWidth="1"/>
    <col min="5007" max="5007" width="9.5703125" customWidth="1"/>
    <col min="5008" max="5010" width="4.140625" customWidth="1"/>
    <col min="5011" max="5011" width="3.85546875" customWidth="1"/>
    <col min="5012" max="5013" width="4.42578125" customWidth="1"/>
    <col min="5014" max="5014" width="4.5703125" customWidth="1"/>
    <col min="5015" max="5015" width="6.42578125" customWidth="1"/>
    <col min="5016" max="5016" width="10" customWidth="1"/>
    <col min="5017" max="5017" width="3.85546875" customWidth="1"/>
    <col min="5018" max="5018" width="4.42578125" customWidth="1"/>
    <col min="5019" max="5019" width="5.42578125" customWidth="1"/>
    <col min="5020" max="5020" width="6.140625" customWidth="1"/>
    <col min="5021" max="5021" width="5.85546875" customWidth="1"/>
    <col min="5022" max="5022" width="5.5703125" customWidth="1"/>
    <col min="5023" max="5023" width="9.140625" customWidth="1"/>
    <col min="5024" max="5024" width="3.85546875" customWidth="1"/>
    <col min="5025" max="5025" width="4.42578125" customWidth="1"/>
    <col min="5026" max="5026" width="5.5703125" customWidth="1"/>
    <col min="5027" max="5028" width="5.42578125" customWidth="1"/>
    <col min="5029" max="5029" width="5.5703125" customWidth="1"/>
    <col min="5030" max="5030" width="17.42578125" customWidth="1"/>
    <col min="5031" max="5031" width="19.42578125" customWidth="1"/>
    <col min="5032" max="5032" width="9.5703125" customWidth="1"/>
    <col min="5033" max="5035" width="4.140625" customWidth="1"/>
    <col min="5036" max="5036" width="3.85546875" customWidth="1"/>
    <col min="5037" max="5038" width="4.42578125" customWidth="1"/>
    <col min="5039" max="5039" width="4.5703125" customWidth="1"/>
    <col min="5040" max="5040" width="6.42578125" customWidth="1"/>
    <col min="5041" max="5041" width="10" customWidth="1"/>
    <col min="5042" max="5042" width="3.85546875" customWidth="1"/>
    <col min="5043" max="5043" width="4.42578125" customWidth="1"/>
    <col min="5044" max="5044" width="5.42578125" customWidth="1"/>
    <col min="5045" max="5045" width="6.140625" customWidth="1"/>
    <col min="5046" max="5046" width="5.85546875" customWidth="1"/>
    <col min="5047" max="5047" width="5.5703125" customWidth="1"/>
    <col min="5048" max="5048" width="9.140625" customWidth="1"/>
    <col min="5049" max="5049" width="3.85546875" customWidth="1"/>
    <col min="5050" max="5050" width="4.42578125" customWidth="1"/>
    <col min="5051" max="5051" width="5.5703125" customWidth="1"/>
    <col min="5052" max="5053" width="5.42578125" customWidth="1"/>
    <col min="5054" max="5054" width="5.5703125" customWidth="1"/>
    <col min="5055" max="5056" width="20.5703125" customWidth="1"/>
    <col min="5057" max="5057" width="9.5703125" customWidth="1"/>
    <col min="5058" max="5060" width="4.140625" customWidth="1"/>
    <col min="5061" max="5061" width="3.85546875" customWidth="1"/>
    <col min="5062" max="5063" width="4.42578125" customWidth="1"/>
    <col min="5064" max="5064" width="4.5703125" customWidth="1"/>
    <col min="5065" max="5065" width="6.42578125" customWidth="1"/>
    <col min="5066" max="5066" width="10" customWidth="1"/>
    <col min="5067" max="5067" width="3.85546875" customWidth="1"/>
    <col min="5068" max="5068" width="4.42578125" customWidth="1"/>
    <col min="5069" max="5069" width="5.42578125" customWidth="1"/>
    <col min="5070" max="5070" width="6.140625" customWidth="1"/>
    <col min="5071" max="5071" width="5.85546875" customWidth="1"/>
    <col min="5072" max="5072" width="5.5703125" customWidth="1"/>
    <col min="5073" max="5073" width="9.140625" customWidth="1"/>
    <col min="5074" max="5074" width="3.85546875" customWidth="1"/>
    <col min="5075" max="5075" width="4.42578125" customWidth="1"/>
    <col min="5076" max="5076" width="5.5703125" customWidth="1"/>
    <col min="5077" max="5078" width="5.42578125" customWidth="1"/>
    <col min="5079" max="5079" width="5.5703125" customWidth="1"/>
    <col min="5080" max="5081" width="21.140625" customWidth="1"/>
    <col min="5082" max="5082" width="9.5703125" customWidth="1"/>
    <col min="5083" max="5085" width="4.140625" customWidth="1"/>
    <col min="5086" max="5086" width="3.85546875" customWidth="1"/>
    <col min="5087" max="5088" width="4.42578125" customWidth="1"/>
    <col min="5089" max="5089" width="4.5703125" customWidth="1"/>
    <col min="5090" max="5090" width="6.42578125" customWidth="1"/>
    <col min="5091" max="5091" width="10" customWidth="1"/>
    <col min="5092" max="5092" width="3.85546875" customWidth="1"/>
    <col min="5093" max="5093" width="4.42578125" customWidth="1"/>
    <col min="5094" max="5094" width="5.42578125" customWidth="1"/>
    <col min="5095" max="5095" width="6.140625" customWidth="1"/>
    <col min="5096" max="5096" width="5.85546875" customWidth="1"/>
    <col min="5097" max="5097" width="5.5703125" customWidth="1"/>
    <col min="5098" max="5098" width="9.140625" customWidth="1"/>
    <col min="5099" max="5099" width="3.85546875" customWidth="1"/>
    <col min="5100" max="5100" width="4.42578125" customWidth="1"/>
    <col min="5101" max="5101" width="5.5703125" customWidth="1"/>
    <col min="5102" max="5103" width="5.42578125" customWidth="1"/>
    <col min="5104" max="5104" width="5.5703125" customWidth="1"/>
    <col min="5105" max="5105" width="0.85546875" customWidth="1"/>
    <col min="5113" max="5113" width="9.5703125" customWidth="1"/>
    <col min="5114" max="5114" width="4.140625" customWidth="1"/>
    <col min="5115" max="5115" width="6.140625" customWidth="1"/>
    <col min="5116" max="5116" width="4.140625" customWidth="1"/>
    <col min="5117" max="5117" width="5.140625" customWidth="1"/>
    <col min="5118" max="5119" width="5.42578125" customWidth="1"/>
    <col min="5120" max="5120" width="4.5703125" customWidth="1"/>
    <col min="5121" max="5121" width="6.42578125" customWidth="1"/>
    <col min="5122" max="5122" width="10" customWidth="1"/>
    <col min="5123" max="5123" width="3.85546875" customWidth="1"/>
    <col min="5124" max="5124" width="4.42578125" customWidth="1"/>
    <col min="5125" max="5125" width="5.42578125" customWidth="1"/>
    <col min="5126" max="5126" width="6.140625" customWidth="1"/>
    <col min="5127" max="5127" width="5.85546875" customWidth="1"/>
    <col min="5128" max="5128" width="6.85546875" customWidth="1"/>
    <col min="5129" max="5129" width="9.140625" customWidth="1"/>
    <col min="5130" max="5130" width="3.85546875" customWidth="1"/>
    <col min="5131" max="5131" width="4.42578125" customWidth="1"/>
    <col min="5132" max="5132" width="5.5703125" customWidth="1"/>
    <col min="5133" max="5134" width="5.42578125" customWidth="1"/>
    <col min="5135" max="5135" width="5.5703125" customWidth="1"/>
    <col min="5136" max="5137" width="27.42578125" customWidth="1"/>
    <col min="5138" max="5138" width="9.5703125" customWidth="1"/>
    <col min="5139" max="5141" width="4.140625" customWidth="1"/>
    <col min="5142" max="5143" width="4.5703125" customWidth="1"/>
    <col min="5144" max="5144" width="4.85546875" customWidth="1"/>
    <col min="5145" max="5145" width="4.5703125" customWidth="1"/>
    <col min="5146" max="5146" width="6.42578125" customWidth="1"/>
    <col min="5147" max="5147" width="10" customWidth="1"/>
    <col min="5148" max="5148" width="3.85546875" customWidth="1"/>
    <col min="5149" max="5149" width="4.42578125" customWidth="1"/>
    <col min="5150" max="5150" width="5.85546875" customWidth="1"/>
    <col min="5151" max="5151" width="6.140625" customWidth="1"/>
    <col min="5152" max="5152" width="5.85546875" customWidth="1"/>
    <col min="5153" max="5153" width="5.5703125" customWidth="1"/>
    <col min="5154" max="5154" width="9.140625" customWidth="1"/>
    <col min="5155" max="5155" width="3.85546875" customWidth="1"/>
    <col min="5156" max="5156" width="4.42578125" customWidth="1"/>
    <col min="5157" max="5157" width="5.5703125" customWidth="1"/>
    <col min="5158" max="5159" width="5.42578125" customWidth="1"/>
    <col min="5160" max="5160" width="5.5703125" customWidth="1"/>
    <col min="5161" max="5161" width="13.85546875" customWidth="1"/>
    <col min="5162" max="5162" width="22.42578125" customWidth="1"/>
    <col min="5163" max="5163" width="9.5703125" customWidth="1"/>
    <col min="5164" max="5166" width="4.140625" customWidth="1"/>
    <col min="5167" max="5169" width="4.42578125" customWidth="1"/>
    <col min="5170" max="5170" width="4.5703125" customWidth="1"/>
    <col min="5171" max="5171" width="6.42578125" customWidth="1"/>
    <col min="5172" max="5172" width="10" customWidth="1"/>
    <col min="5173" max="5173" width="3.85546875" customWidth="1"/>
    <col min="5174" max="5174" width="4.42578125" customWidth="1"/>
    <col min="5175" max="5175" width="5.42578125" customWidth="1"/>
    <col min="5176" max="5176" width="6.140625" customWidth="1"/>
    <col min="5177" max="5177" width="5.85546875" customWidth="1"/>
    <col min="5178" max="5178" width="5.5703125" customWidth="1"/>
    <col min="5179" max="5179" width="9.140625" customWidth="1"/>
    <col min="5180" max="5180" width="3.85546875" customWidth="1"/>
    <col min="5181" max="5181" width="4.42578125" customWidth="1"/>
    <col min="5182" max="5182" width="5.5703125" customWidth="1"/>
    <col min="5183" max="5184" width="5.42578125" customWidth="1"/>
    <col min="5185" max="5185" width="5.5703125" customWidth="1"/>
    <col min="5186" max="5187" width="18.42578125" customWidth="1"/>
    <col min="5188" max="5188" width="9.5703125" customWidth="1"/>
    <col min="5189" max="5191" width="4.140625" customWidth="1"/>
    <col min="5192" max="5192" width="3.85546875" customWidth="1"/>
    <col min="5193" max="5194" width="4.42578125" customWidth="1"/>
    <col min="5195" max="5195" width="4.5703125" customWidth="1"/>
    <col min="5196" max="5196" width="6.42578125" customWidth="1"/>
    <col min="5197" max="5197" width="10" customWidth="1"/>
    <col min="5198" max="5198" width="3.85546875" customWidth="1"/>
    <col min="5199" max="5199" width="4.42578125" customWidth="1"/>
    <col min="5200" max="5200" width="5.42578125" customWidth="1"/>
    <col min="5201" max="5201" width="6.140625" customWidth="1"/>
    <col min="5202" max="5202" width="5.85546875" customWidth="1"/>
    <col min="5203" max="5203" width="5.5703125" customWidth="1"/>
    <col min="5204" max="5204" width="9.140625" customWidth="1"/>
    <col min="5205" max="5205" width="3.85546875" customWidth="1"/>
    <col min="5206" max="5206" width="4.42578125" customWidth="1"/>
    <col min="5207" max="5207" width="5.5703125" customWidth="1"/>
    <col min="5208" max="5209" width="5.42578125" customWidth="1"/>
    <col min="5210" max="5210" width="5.5703125" customWidth="1"/>
    <col min="5211" max="5212" width="23.5703125" customWidth="1"/>
    <col min="5213" max="5213" width="9.5703125" customWidth="1"/>
    <col min="5214" max="5216" width="4.140625" customWidth="1"/>
    <col min="5217" max="5217" width="3.85546875" customWidth="1"/>
    <col min="5218" max="5219" width="4.42578125" customWidth="1"/>
    <col min="5220" max="5220" width="4.5703125" customWidth="1"/>
    <col min="5221" max="5221" width="6.42578125" customWidth="1"/>
    <col min="5222" max="5222" width="10" customWidth="1"/>
    <col min="5223" max="5223" width="3.85546875" customWidth="1"/>
    <col min="5224" max="5224" width="4.42578125" customWidth="1"/>
    <col min="5225" max="5225" width="5.42578125" customWidth="1"/>
    <col min="5226" max="5226" width="6.140625" customWidth="1"/>
    <col min="5227" max="5227" width="5.85546875" customWidth="1"/>
    <col min="5228" max="5228" width="5.5703125" customWidth="1"/>
    <col min="5229" max="5229" width="9.140625" customWidth="1"/>
    <col min="5230" max="5230" width="3.85546875" customWidth="1"/>
    <col min="5231" max="5231" width="4.42578125" customWidth="1"/>
    <col min="5232" max="5232" width="5.5703125" customWidth="1"/>
    <col min="5233" max="5234" width="5.42578125" customWidth="1"/>
    <col min="5235" max="5235" width="5.5703125" customWidth="1"/>
    <col min="5236" max="5237" width="16.5703125" customWidth="1"/>
    <col min="5238" max="5238" width="9.5703125" customWidth="1"/>
    <col min="5239" max="5241" width="4.140625" customWidth="1"/>
    <col min="5242" max="5242" width="3.85546875" customWidth="1"/>
    <col min="5243" max="5244" width="4.42578125" customWidth="1"/>
    <col min="5245" max="5245" width="4.5703125" customWidth="1"/>
    <col min="5246" max="5246" width="6.42578125" customWidth="1"/>
    <col min="5247" max="5247" width="10" customWidth="1"/>
    <col min="5248" max="5248" width="3.85546875" customWidth="1"/>
    <col min="5249" max="5249" width="4.42578125" customWidth="1"/>
    <col min="5250" max="5250" width="5.42578125" customWidth="1"/>
    <col min="5251" max="5251" width="6.140625" customWidth="1"/>
    <col min="5252" max="5252" width="5.85546875" customWidth="1"/>
    <col min="5253" max="5253" width="5.5703125" customWidth="1"/>
    <col min="5254" max="5254" width="9.140625" customWidth="1"/>
    <col min="5255" max="5255" width="3.85546875" customWidth="1"/>
    <col min="5256" max="5256" width="4.42578125" customWidth="1"/>
    <col min="5257" max="5257" width="5.5703125" customWidth="1"/>
    <col min="5258" max="5259" width="5.42578125" customWidth="1"/>
    <col min="5260" max="5260" width="5.5703125" customWidth="1"/>
    <col min="5261" max="5262" width="23.42578125" customWidth="1"/>
    <col min="5263" max="5263" width="9.5703125" customWidth="1"/>
    <col min="5264" max="5266" width="4.140625" customWidth="1"/>
    <col min="5267" max="5267" width="3.85546875" customWidth="1"/>
    <col min="5268" max="5269" width="4.42578125" customWidth="1"/>
    <col min="5270" max="5270" width="4.5703125" customWidth="1"/>
    <col min="5271" max="5271" width="6.42578125" customWidth="1"/>
    <col min="5272" max="5272" width="10" customWidth="1"/>
    <col min="5273" max="5273" width="3.85546875" customWidth="1"/>
    <col min="5274" max="5274" width="4.42578125" customWidth="1"/>
    <col min="5275" max="5275" width="5.42578125" customWidth="1"/>
    <col min="5276" max="5276" width="6.140625" customWidth="1"/>
    <col min="5277" max="5277" width="5.85546875" customWidth="1"/>
    <col min="5278" max="5278" width="5.5703125" customWidth="1"/>
    <col min="5279" max="5279" width="9.140625" customWidth="1"/>
    <col min="5280" max="5280" width="3.85546875" customWidth="1"/>
    <col min="5281" max="5281" width="4.42578125" customWidth="1"/>
    <col min="5282" max="5282" width="5.5703125" customWidth="1"/>
    <col min="5283" max="5284" width="5.42578125" customWidth="1"/>
    <col min="5285" max="5285" width="5.5703125" customWidth="1"/>
    <col min="5286" max="5286" width="17.42578125" customWidth="1"/>
    <col min="5287" max="5287" width="19.42578125" customWidth="1"/>
    <col min="5288" max="5288" width="9.5703125" customWidth="1"/>
    <col min="5289" max="5291" width="4.140625" customWidth="1"/>
    <col min="5292" max="5292" width="3.85546875" customWidth="1"/>
    <col min="5293" max="5294" width="4.42578125" customWidth="1"/>
    <col min="5295" max="5295" width="4.5703125" customWidth="1"/>
    <col min="5296" max="5296" width="6.42578125" customWidth="1"/>
    <col min="5297" max="5297" width="10" customWidth="1"/>
    <col min="5298" max="5298" width="3.85546875" customWidth="1"/>
    <col min="5299" max="5299" width="4.42578125" customWidth="1"/>
    <col min="5300" max="5300" width="5.42578125" customWidth="1"/>
    <col min="5301" max="5301" width="6.140625" customWidth="1"/>
    <col min="5302" max="5302" width="5.85546875" customWidth="1"/>
    <col min="5303" max="5303" width="5.5703125" customWidth="1"/>
    <col min="5304" max="5304" width="9.140625" customWidth="1"/>
    <col min="5305" max="5305" width="3.85546875" customWidth="1"/>
    <col min="5306" max="5306" width="4.42578125" customWidth="1"/>
    <col min="5307" max="5307" width="5.5703125" customWidth="1"/>
    <col min="5308" max="5309" width="5.42578125" customWidth="1"/>
    <col min="5310" max="5310" width="5.5703125" customWidth="1"/>
    <col min="5311" max="5312" width="20.5703125" customWidth="1"/>
    <col min="5313" max="5313" width="9.5703125" customWidth="1"/>
    <col min="5314" max="5316" width="4.140625" customWidth="1"/>
    <col min="5317" max="5317" width="3.85546875" customWidth="1"/>
    <col min="5318" max="5319" width="4.42578125" customWidth="1"/>
    <col min="5320" max="5320" width="4.5703125" customWidth="1"/>
    <col min="5321" max="5321" width="6.42578125" customWidth="1"/>
    <col min="5322" max="5322" width="10" customWidth="1"/>
    <col min="5323" max="5323" width="3.85546875" customWidth="1"/>
    <col min="5324" max="5324" width="4.42578125" customWidth="1"/>
    <col min="5325" max="5325" width="5.42578125" customWidth="1"/>
    <col min="5326" max="5326" width="6.140625" customWidth="1"/>
    <col min="5327" max="5327" width="5.85546875" customWidth="1"/>
    <col min="5328" max="5328" width="5.5703125" customWidth="1"/>
    <col min="5329" max="5329" width="9.140625" customWidth="1"/>
    <col min="5330" max="5330" width="3.85546875" customWidth="1"/>
    <col min="5331" max="5331" width="4.42578125" customWidth="1"/>
    <col min="5332" max="5332" width="5.5703125" customWidth="1"/>
    <col min="5333" max="5334" width="5.42578125" customWidth="1"/>
    <col min="5335" max="5335" width="5.5703125" customWidth="1"/>
    <col min="5336" max="5337" width="21.140625" customWidth="1"/>
    <col min="5338" max="5338" width="9.5703125" customWidth="1"/>
    <col min="5339" max="5341" width="4.140625" customWidth="1"/>
    <col min="5342" max="5342" width="3.85546875" customWidth="1"/>
    <col min="5343" max="5344" width="4.42578125" customWidth="1"/>
    <col min="5345" max="5345" width="4.5703125" customWidth="1"/>
    <col min="5346" max="5346" width="6.42578125" customWidth="1"/>
    <col min="5347" max="5347" width="10" customWidth="1"/>
    <col min="5348" max="5348" width="3.85546875" customWidth="1"/>
    <col min="5349" max="5349" width="4.42578125" customWidth="1"/>
    <col min="5350" max="5350" width="5.42578125" customWidth="1"/>
    <col min="5351" max="5351" width="6.140625" customWidth="1"/>
    <col min="5352" max="5352" width="5.85546875" customWidth="1"/>
    <col min="5353" max="5353" width="5.5703125" customWidth="1"/>
    <col min="5354" max="5354" width="9.140625" customWidth="1"/>
    <col min="5355" max="5355" width="3.85546875" customWidth="1"/>
    <col min="5356" max="5356" width="4.42578125" customWidth="1"/>
    <col min="5357" max="5357" width="5.5703125" customWidth="1"/>
    <col min="5358" max="5359" width="5.42578125" customWidth="1"/>
    <col min="5360" max="5360" width="5.5703125" customWidth="1"/>
    <col min="5361" max="5361" width="0.85546875" customWidth="1"/>
    <col min="5369" max="5369" width="9.5703125" customWidth="1"/>
    <col min="5370" max="5370" width="4.140625" customWidth="1"/>
    <col min="5371" max="5371" width="6.140625" customWidth="1"/>
    <col min="5372" max="5372" width="4.140625" customWidth="1"/>
    <col min="5373" max="5373" width="5.140625" customWidth="1"/>
    <col min="5374" max="5375" width="5.42578125" customWidth="1"/>
    <col min="5376" max="5376" width="4.5703125" customWidth="1"/>
    <col min="5377" max="5377" width="6.42578125" customWidth="1"/>
    <col min="5378" max="5378" width="10" customWidth="1"/>
    <col min="5379" max="5379" width="3.85546875" customWidth="1"/>
    <col min="5380" max="5380" width="4.42578125" customWidth="1"/>
    <col min="5381" max="5381" width="5.42578125" customWidth="1"/>
    <col min="5382" max="5382" width="6.140625" customWidth="1"/>
    <col min="5383" max="5383" width="5.85546875" customWidth="1"/>
    <col min="5384" max="5384" width="6.85546875" customWidth="1"/>
    <col min="5385" max="5385" width="9.140625" customWidth="1"/>
    <col min="5386" max="5386" width="3.85546875" customWidth="1"/>
    <col min="5387" max="5387" width="4.42578125" customWidth="1"/>
    <col min="5388" max="5388" width="5.5703125" customWidth="1"/>
    <col min="5389" max="5390" width="5.42578125" customWidth="1"/>
    <col min="5391" max="5391" width="5.5703125" customWidth="1"/>
    <col min="5392" max="5393" width="27.42578125" customWidth="1"/>
    <col min="5394" max="5394" width="9.5703125" customWidth="1"/>
    <col min="5395" max="5397" width="4.140625" customWidth="1"/>
    <col min="5398" max="5399" width="4.5703125" customWidth="1"/>
    <col min="5400" max="5400" width="4.85546875" customWidth="1"/>
    <col min="5401" max="5401" width="4.5703125" customWidth="1"/>
    <col min="5402" max="5402" width="6.42578125" customWidth="1"/>
    <col min="5403" max="5403" width="10" customWidth="1"/>
    <col min="5404" max="5404" width="3.85546875" customWidth="1"/>
    <col min="5405" max="5405" width="4.42578125" customWidth="1"/>
    <col min="5406" max="5406" width="5.85546875" customWidth="1"/>
    <col min="5407" max="5407" width="6.140625" customWidth="1"/>
    <col min="5408" max="5408" width="5.85546875" customWidth="1"/>
    <col min="5409" max="5409" width="5.5703125" customWidth="1"/>
    <col min="5410" max="5410" width="9.140625" customWidth="1"/>
    <col min="5411" max="5411" width="3.85546875" customWidth="1"/>
    <col min="5412" max="5412" width="4.42578125" customWidth="1"/>
    <col min="5413" max="5413" width="5.5703125" customWidth="1"/>
    <col min="5414" max="5415" width="5.42578125" customWidth="1"/>
    <col min="5416" max="5416" width="5.5703125" customWidth="1"/>
    <col min="5417" max="5417" width="13.85546875" customWidth="1"/>
    <col min="5418" max="5418" width="22.42578125" customWidth="1"/>
    <col min="5419" max="5419" width="9.5703125" customWidth="1"/>
    <col min="5420" max="5422" width="4.140625" customWidth="1"/>
    <col min="5423" max="5425" width="4.42578125" customWidth="1"/>
    <col min="5426" max="5426" width="4.5703125" customWidth="1"/>
    <col min="5427" max="5427" width="6.42578125" customWidth="1"/>
    <col min="5428" max="5428" width="10" customWidth="1"/>
    <col min="5429" max="5429" width="3.85546875" customWidth="1"/>
    <col min="5430" max="5430" width="4.42578125" customWidth="1"/>
    <col min="5431" max="5431" width="5.42578125" customWidth="1"/>
    <col min="5432" max="5432" width="6.140625" customWidth="1"/>
    <col min="5433" max="5433" width="5.85546875" customWidth="1"/>
    <col min="5434" max="5434" width="5.5703125" customWidth="1"/>
    <col min="5435" max="5435" width="9.140625" customWidth="1"/>
    <col min="5436" max="5436" width="3.85546875" customWidth="1"/>
    <col min="5437" max="5437" width="4.42578125" customWidth="1"/>
    <col min="5438" max="5438" width="5.5703125" customWidth="1"/>
    <col min="5439" max="5440" width="5.42578125" customWidth="1"/>
    <col min="5441" max="5441" width="5.5703125" customWidth="1"/>
    <col min="5442" max="5443" width="18.42578125" customWidth="1"/>
    <col min="5444" max="5444" width="9.5703125" customWidth="1"/>
    <col min="5445" max="5447" width="4.140625" customWidth="1"/>
    <col min="5448" max="5448" width="3.85546875" customWidth="1"/>
    <col min="5449" max="5450" width="4.42578125" customWidth="1"/>
    <col min="5451" max="5451" width="4.5703125" customWidth="1"/>
    <col min="5452" max="5452" width="6.42578125" customWidth="1"/>
    <col min="5453" max="5453" width="10" customWidth="1"/>
    <col min="5454" max="5454" width="3.85546875" customWidth="1"/>
    <col min="5455" max="5455" width="4.42578125" customWidth="1"/>
    <col min="5456" max="5456" width="5.42578125" customWidth="1"/>
    <col min="5457" max="5457" width="6.140625" customWidth="1"/>
    <col min="5458" max="5458" width="5.85546875" customWidth="1"/>
    <col min="5459" max="5459" width="5.5703125" customWidth="1"/>
    <col min="5460" max="5460" width="9.140625" customWidth="1"/>
    <col min="5461" max="5461" width="3.85546875" customWidth="1"/>
    <col min="5462" max="5462" width="4.42578125" customWidth="1"/>
    <col min="5463" max="5463" width="5.5703125" customWidth="1"/>
    <col min="5464" max="5465" width="5.42578125" customWidth="1"/>
    <col min="5466" max="5466" width="5.5703125" customWidth="1"/>
    <col min="5467" max="5468" width="23.5703125" customWidth="1"/>
    <col min="5469" max="5469" width="9.5703125" customWidth="1"/>
    <col min="5470" max="5472" width="4.140625" customWidth="1"/>
    <col min="5473" max="5473" width="3.85546875" customWidth="1"/>
    <col min="5474" max="5475" width="4.42578125" customWidth="1"/>
    <col min="5476" max="5476" width="4.5703125" customWidth="1"/>
    <col min="5477" max="5477" width="6.42578125" customWidth="1"/>
    <col min="5478" max="5478" width="10" customWidth="1"/>
    <col min="5479" max="5479" width="3.85546875" customWidth="1"/>
    <col min="5480" max="5480" width="4.42578125" customWidth="1"/>
    <col min="5481" max="5481" width="5.42578125" customWidth="1"/>
    <col min="5482" max="5482" width="6.140625" customWidth="1"/>
    <col min="5483" max="5483" width="5.85546875" customWidth="1"/>
    <col min="5484" max="5484" width="5.5703125" customWidth="1"/>
    <col min="5485" max="5485" width="9.140625" customWidth="1"/>
    <col min="5486" max="5486" width="3.85546875" customWidth="1"/>
    <col min="5487" max="5487" width="4.42578125" customWidth="1"/>
    <col min="5488" max="5488" width="5.5703125" customWidth="1"/>
    <col min="5489" max="5490" width="5.42578125" customWidth="1"/>
    <col min="5491" max="5491" width="5.5703125" customWidth="1"/>
    <col min="5492" max="5493" width="16.5703125" customWidth="1"/>
    <col min="5494" max="5494" width="9.5703125" customWidth="1"/>
    <col min="5495" max="5497" width="4.140625" customWidth="1"/>
    <col min="5498" max="5498" width="3.85546875" customWidth="1"/>
    <col min="5499" max="5500" width="4.42578125" customWidth="1"/>
    <col min="5501" max="5501" width="4.5703125" customWidth="1"/>
    <col min="5502" max="5502" width="6.42578125" customWidth="1"/>
    <col min="5503" max="5503" width="10" customWidth="1"/>
    <col min="5504" max="5504" width="3.85546875" customWidth="1"/>
    <col min="5505" max="5505" width="4.42578125" customWidth="1"/>
    <col min="5506" max="5506" width="5.42578125" customWidth="1"/>
    <col min="5507" max="5507" width="6.140625" customWidth="1"/>
    <col min="5508" max="5508" width="5.85546875" customWidth="1"/>
    <col min="5509" max="5509" width="5.5703125" customWidth="1"/>
    <col min="5510" max="5510" width="9.140625" customWidth="1"/>
    <col min="5511" max="5511" width="3.85546875" customWidth="1"/>
    <col min="5512" max="5512" width="4.42578125" customWidth="1"/>
    <col min="5513" max="5513" width="5.5703125" customWidth="1"/>
    <col min="5514" max="5515" width="5.42578125" customWidth="1"/>
    <col min="5516" max="5516" width="5.5703125" customWidth="1"/>
    <col min="5517" max="5518" width="23.42578125" customWidth="1"/>
    <col min="5519" max="5519" width="9.5703125" customWidth="1"/>
    <col min="5520" max="5522" width="4.140625" customWidth="1"/>
    <col min="5523" max="5523" width="3.85546875" customWidth="1"/>
    <col min="5524" max="5525" width="4.42578125" customWidth="1"/>
    <col min="5526" max="5526" width="4.5703125" customWidth="1"/>
    <col min="5527" max="5527" width="6.42578125" customWidth="1"/>
    <col min="5528" max="5528" width="10" customWidth="1"/>
    <col min="5529" max="5529" width="3.85546875" customWidth="1"/>
    <col min="5530" max="5530" width="4.42578125" customWidth="1"/>
    <col min="5531" max="5531" width="5.42578125" customWidth="1"/>
    <col min="5532" max="5532" width="6.140625" customWidth="1"/>
    <col min="5533" max="5533" width="5.85546875" customWidth="1"/>
    <col min="5534" max="5534" width="5.5703125" customWidth="1"/>
    <col min="5535" max="5535" width="9.140625" customWidth="1"/>
    <col min="5536" max="5536" width="3.85546875" customWidth="1"/>
    <col min="5537" max="5537" width="4.42578125" customWidth="1"/>
    <col min="5538" max="5538" width="5.5703125" customWidth="1"/>
    <col min="5539" max="5540" width="5.42578125" customWidth="1"/>
    <col min="5541" max="5541" width="5.5703125" customWidth="1"/>
    <col min="5542" max="5542" width="17.42578125" customWidth="1"/>
    <col min="5543" max="5543" width="19.42578125" customWidth="1"/>
    <col min="5544" max="5544" width="9.5703125" customWidth="1"/>
    <col min="5545" max="5547" width="4.140625" customWidth="1"/>
    <col min="5548" max="5548" width="3.85546875" customWidth="1"/>
    <col min="5549" max="5550" width="4.42578125" customWidth="1"/>
    <col min="5551" max="5551" width="4.5703125" customWidth="1"/>
    <col min="5552" max="5552" width="6.42578125" customWidth="1"/>
    <col min="5553" max="5553" width="10" customWidth="1"/>
    <col min="5554" max="5554" width="3.85546875" customWidth="1"/>
    <col min="5555" max="5555" width="4.42578125" customWidth="1"/>
    <col min="5556" max="5556" width="5.42578125" customWidth="1"/>
    <col min="5557" max="5557" width="6.140625" customWidth="1"/>
    <col min="5558" max="5558" width="5.85546875" customWidth="1"/>
    <col min="5559" max="5559" width="5.5703125" customWidth="1"/>
    <col min="5560" max="5560" width="9.140625" customWidth="1"/>
    <col min="5561" max="5561" width="3.85546875" customWidth="1"/>
    <col min="5562" max="5562" width="4.42578125" customWidth="1"/>
    <col min="5563" max="5563" width="5.5703125" customWidth="1"/>
    <col min="5564" max="5565" width="5.42578125" customWidth="1"/>
    <col min="5566" max="5566" width="5.5703125" customWidth="1"/>
    <col min="5567" max="5568" width="20.5703125" customWidth="1"/>
    <col min="5569" max="5569" width="9.5703125" customWidth="1"/>
    <col min="5570" max="5572" width="4.140625" customWidth="1"/>
    <col min="5573" max="5573" width="3.85546875" customWidth="1"/>
    <col min="5574" max="5575" width="4.42578125" customWidth="1"/>
    <col min="5576" max="5576" width="4.5703125" customWidth="1"/>
    <col min="5577" max="5577" width="6.42578125" customWidth="1"/>
    <col min="5578" max="5578" width="10" customWidth="1"/>
    <col min="5579" max="5579" width="3.85546875" customWidth="1"/>
    <col min="5580" max="5580" width="4.42578125" customWidth="1"/>
    <col min="5581" max="5581" width="5.42578125" customWidth="1"/>
    <col min="5582" max="5582" width="6.140625" customWidth="1"/>
    <col min="5583" max="5583" width="5.85546875" customWidth="1"/>
    <col min="5584" max="5584" width="5.5703125" customWidth="1"/>
    <col min="5585" max="5585" width="9.140625" customWidth="1"/>
    <col min="5586" max="5586" width="3.85546875" customWidth="1"/>
    <col min="5587" max="5587" width="4.42578125" customWidth="1"/>
    <col min="5588" max="5588" width="5.5703125" customWidth="1"/>
    <col min="5589" max="5590" width="5.42578125" customWidth="1"/>
    <col min="5591" max="5591" width="5.5703125" customWidth="1"/>
    <col min="5592" max="5593" width="21.140625" customWidth="1"/>
    <col min="5594" max="5594" width="9.5703125" customWidth="1"/>
    <col min="5595" max="5597" width="4.140625" customWidth="1"/>
    <col min="5598" max="5598" width="3.85546875" customWidth="1"/>
    <col min="5599" max="5600" width="4.42578125" customWidth="1"/>
    <col min="5601" max="5601" width="4.5703125" customWidth="1"/>
    <col min="5602" max="5602" width="6.42578125" customWidth="1"/>
    <col min="5603" max="5603" width="10" customWidth="1"/>
    <col min="5604" max="5604" width="3.85546875" customWidth="1"/>
    <col min="5605" max="5605" width="4.42578125" customWidth="1"/>
    <col min="5606" max="5606" width="5.42578125" customWidth="1"/>
    <col min="5607" max="5607" width="6.140625" customWidth="1"/>
    <col min="5608" max="5608" width="5.85546875" customWidth="1"/>
    <col min="5609" max="5609" width="5.5703125" customWidth="1"/>
    <col min="5610" max="5610" width="9.140625" customWidth="1"/>
    <col min="5611" max="5611" width="3.85546875" customWidth="1"/>
    <col min="5612" max="5612" width="4.42578125" customWidth="1"/>
    <col min="5613" max="5613" width="5.5703125" customWidth="1"/>
    <col min="5614" max="5615" width="5.42578125" customWidth="1"/>
    <col min="5616" max="5616" width="5.5703125" customWidth="1"/>
    <col min="5617" max="5617" width="0.85546875" customWidth="1"/>
    <col min="5625" max="5625" width="9.5703125" customWidth="1"/>
    <col min="5626" max="5626" width="4.140625" customWidth="1"/>
    <col min="5627" max="5627" width="6.140625" customWidth="1"/>
    <col min="5628" max="5628" width="4.140625" customWidth="1"/>
    <col min="5629" max="5629" width="5.140625" customWidth="1"/>
    <col min="5630" max="5631" width="5.42578125" customWidth="1"/>
    <col min="5632" max="5632" width="4.5703125" customWidth="1"/>
    <col min="5633" max="5633" width="6.42578125" customWidth="1"/>
    <col min="5634" max="5634" width="10" customWidth="1"/>
    <col min="5635" max="5635" width="3.85546875" customWidth="1"/>
    <col min="5636" max="5636" width="4.42578125" customWidth="1"/>
    <col min="5637" max="5637" width="5.42578125" customWidth="1"/>
    <col min="5638" max="5638" width="6.140625" customWidth="1"/>
    <col min="5639" max="5639" width="5.85546875" customWidth="1"/>
    <col min="5640" max="5640" width="6.85546875" customWidth="1"/>
    <col min="5641" max="5641" width="9.140625" customWidth="1"/>
    <col min="5642" max="5642" width="3.85546875" customWidth="1"/>
    <col min="5643" max="5643" width="4.42578125" customWidth="1"/>
    <col min="5644" max="5644" width="5.5703125" customWidth="1"/>
    <col min="5645" max="5646" width="5.42578125" customWidth="1"/>
    <col min="5647" max="5647" width="5.5703125" customWidth="1"/>
    <col min="5648" max="5649" width="27.42578125" customWidth="1"/>
    <col min="5650" max="5650" width="9.5703125" customWidth="1"/>
    <col min="5651" max="5653" width="4.140625" customWidth="1"/>
    <col min="5654" max="5655" width="4.5703125" customWidth="1"/>
    <col min="5656" max="5656" width="4.85546875" customWidth="1"/>
    <col min="5657" max="5657" width="4.5703125" customWidth="1"/>
    <col min="5658" max="5658" width="6.42578125" customWidth="1"/>
    <col min="5659" max="5659" width="10" customWidth="1"/>
    <col min="5660" max="5660" width="3.85546875" customWidth="1"/>
    <col min="5661" max="5661" width="4.42578125" customWidth="1"/>
    <col min="5662" max="5662" width="5.85546875" customWidth="1"/>
    <col min="5663" max="5663" width="6.140625" customWidth="1"/>
    <col min="5664" max="5664" width="5.85546875" customWidth="1"/>
    <col min="5665" max="5665" width="5.5703125" customWidth="1"/>
    <col min="5666" max="5666" width="9.140625" customWidth="1"/>
    <col min="5667" max="5667" width="3.85546875" customWidth="1"/>
    <col min="5668" max="5668" width="4.42578125" customWidth="1"/>
    <col min="5669" max="5669" width="5.5703125" customWidth="1"/>
    <col min="5670" max="5671" width="5.42578125" customWidth="1"/>
    <col min="5672" max="5672" width="5.5703125" customWidth="1"/>
    <col min="5673" max="5673" width="13.85546875" customWidth="1"/>
    <col min="5674" max="5674" width="22.42578125" customWidth="1"/>
    <col min="5675" max="5675" width="9.5703125" customWidth="1"/>
    <col min="5676" max="5678" width="4.140625" customWidth="1"/>
    <col min="5679" max="5681" width="4.42578125" customWidth="1"/>
    <col min="5682" max="5682" width="4.5703125" customWidth="1"/>
    <col min="5683" max="5683" width="6.42578125" customWidth="1"/>
    <col min="5684" max="5684" width="10" customWidth="1"/>
    <col min="5685" max="5685" width="3.85546875" customWidth="1"/>
    <col min="5686" max="5686" width="4.42578125" customWidth="1"/>
    <col min="5687" max="5687" width="5.42578125" customWidth="1"/>
    <col min="5688" max="5688" width="6.140625" customWidth="1"/>
    <col min="5689" max="5689" width="5.85546875" customWidth="1"/>
    <col min="5690" max="5690" width="5.5703125" customWidth="1"/>
    <col min="5691" max="5691" width="9.140625" customWidth="1"/>
    <col min="5692" max="5692" width="3.85546875" customWidth="1"/>
    <col min="5693" max="5693" width="4.42578125" customWidth="1"/>
    <col min="5694" max="5694" width="5.5703125" customWidth="1"/>
    <col min="5695" max="5696" width="5.42578125" customWidth="1"/>
    <col min="5697" max="5697" width="5.5703125" customWidth="1"/>
    <col min="5698" max="5699" width="18.42578125" customWidth="1"/>
    <col min="5700" max="5700" width="9.5703125" customWidth="1"/>
    <col min="5701" max="5703" width="4.140625" customWidth="1"/>
    <col min="5704" max="5704" width="3.85546875" customWidth="1"/>
    <col min="5705" max="5706" width="4.42578125" customWidth="1"/>
    <col min="5707" max="5707" width="4.5703125" customWidth="1"/>
    <col min="5708" max="5708" width="6.42578125" customWidth="1"/>
    <col min="5709" max="5709" width="10" customWidth="1"/>
    <col min="5710" max="5710" width="3.85546875" customWidth="1"/>
    <col min="5711" max="5711" width="4.42578125" customWidth="1"/>
    <col min="5712" max="5712" width="5.42578125" customWidth="1"/>
    <col min="5713" max="5713" width="6.140625" customWidth="1"/>
    <col min="5714" max="5714" width="5.85546875" customWidth="1"/>
    <col min="5715" max="5715" width="5.5703125" customWidth="1"/>
    <col min="5716" max="5716" width="9.140625" customWidth="1"/>
    <col min="5717" max="5717" width="3.85546875" customWidth="1"/>
    <col min="5718" max="5718" width="4.42578125" customWidth="1"/>
    <col min="5719" max="5719" width="5.5703125" customWidth="1"/>
    <col min="5720" max="5721" width="5.42578125" customWidth="1"/>
    <col min="5722" max="5722" width="5.5703125" customWidth="1"/>
    <col min="5723" max="5724" width="23.5703125" customWidth="1"/>
    <col min="5725" max="5725" width="9.5703125" customWidth="1"/>
    <col min="5726" max="5728" width="4.140625" customWidth="1"/>
    <col min="5729" max="5729" width="3.85546875" customWidth="1"/>
    <col min="5730" max="5731" width="4.42578125" customWidth="1"/>
    <col min="5732" max="5732" width="4.5703125" customWidth="1"/>
    <col min="5733" max="5733" width="6.42578125" customWidth="1"/>
    <col min="5734" max="5734" width="10" customWidth="1"/>
    <col min="5735" max="5735" width="3.85546875" customWidth="1"/>
    <col min="5736" max="5736" width="4.42578125" customWidth="1"/>
    <col min="5737" max="5737" width="5.42578125" customWidth="1"/>
    <col min="5738" max="5738" width="6.140625" customWidth="1"/>
    <col min="5739" max="5739" width="5.85546875" customWidth="1"/>
    <col min="5740" max="5740" width="5.5703125" customWidth="1"/>
    <col min="5741" max="5741" width="9.140625" customWidth="1"/>
    <col min="5742" max="5742" width="3.85546875" customWidth="1"/>
    <col min="5743" max="5743" width="4.42578125" customWidth="1"/>
    <col min="5744" max="5744" width="5.5703125" customWidth="1"/>
    <col min="5745" max="5746" width="5.42578125" customWidth="1"/>
    <col min="5747" max="5747" width="5.5703125" customWidth="1"/>
    <col min="5748" max="5749" width="16.5703125" customWidth="1"/>
    <col min="5750" max="5750" width="9.5703125" customWidth="1"/>
    <col min="5751" max="5753" width="4.140625" customWidth="1"/>
    <col min="5754" max="5754" width="3.85546875" customWidth="1"/>
    <col min="5755" max="5756" width="4.42578125" customWidth="1"/>
    <col min="5757" max="5757" width="4.5703125" customWidth="1"/>
    <col min="5758" max="5758" width="6.42578125" customWidth="1"/>
    <col min="5759" max="5759" width="10" customWidth="1"/>
    <col min="5760" max="5760" width="3.85546875" customWidth="1"/>
    <col min="5761" max="5761" width="4.42578125" customWidth="1"/>
    <col min="5762" max="5762" width="5.42578125" customWidth="1"/>
    <col min="5763" max="5763" width="6.140625" customWidth="1"/>
    <col min="5764" max="5764" width="5.85546875" customWidth="1"/>
    <col min="5765" max="5765" width="5.5703125" customWidth="1"/>
    <col min="5766" max="5766" width="9.140625" customWidth="1"/>
    <col min="5767" max="5767" width="3.85546875" customWidth="1"/>
    <col min="5768" max="5768" width="4.42578125" customWidth="1"/>
    <col min="5769" max="5769" width="5.5703125" customWidth="1"/>
    <col min="5770" max="5771" width="5.42578125" customWidth="1"/>
    <col min="5772" max="5772" width="5.5703125" customWidth="1"/>
    <col min="5773" max="5774" width="23.42578125" customWidth="1"/>
    <col min="5775" max="5775" width="9.5703125" customWidth="1"/>
    <col min="5776" max="5778" width="4.140625" customWidth="1"/>
    <col min="5779" max="5779" width="3.85546875" customWidth="1"/>
    <col min="5780" max="5781" width="4.42578125" customWidth="1"/>
    <col min="5782" max="5782" width="4.5703125" customWidth="1"/>
    <col min="5783" max="5783" width="6.42578125" customWidth="1"/>
    <col min="5784" max="5784" width="10" customWidth="1"/>
    <col min="5785" max="5785" width="3.85546875" customWidth="1"/>
    <col min="5786" max="5786" width="4.42578125" customWidth="1"/>
    <col min="5787" max="5787" width="5.42578125" customWidth="1"/>
    <col min="5788" max="5788" width="6.140625" customWidth="1"/>
    <col min="5789" max="5789" width="5.85546875" customWidth="1"/>
    <col min="5790" max="5790" width="5.5703125" customWidth="1"/>
    <col min="5791" max="5791" width="9.140625" customWidth="1"/>
    <col min="5792" max="5792" width="3.85546875" customWidth="1"/>
    <col min="5793" max="5793" width="4.42578125" customWidth="1"/>
    <col min="5794" max="5794" width="5.5703125" customWidth="1"/>
    <col min="5795" max="5796" width="5.42578125" customWidth="1"/>
    <col min="5797" max="5797" width="5.5703125" customWidth="1"/>
    <col min="5798" max="5798" width="17.42578125" customWidth="1"/>
    <col min="5799" max="5799" width="19.42578125" customWidth="1"/>
    <col min="5800" max="5800" width="9.5703125" customWidth="1"/>
    <col min="5801" max="5803" width="4.140625" customWidth="1"/>
    <col min="5804" max="5804" width="3.85546875" customWidth="1"/>
    <col min="5805" max="5806" width="4.42578125" customWidth="1"/>
    <col min="5807" max="5807" width="4.5703125" customWidth="1"/>
    <col min="5808" max="5808" width="6.42578125" customWidth="1"/>
    <col min="5809" max="5809" width="10" customWidth="1"/>
    <col min="5810" max="5810" width="3.85546875" customWidth="1"/>
    <col min="5811" max="5811" width="4.42578125" customWidth="1"/>
    <col min="5812" max="5812" width="5.42578125" customWidth="1"/>
    <col min="5813" max="5813" width="6.140625" customWidth="1"/>
    <col min="5814" max="5814" width="5.85546875" customWidth="1"/>
    <col min="5815" max="5815" width="5.5703125" customWidth="1"/>
    <col min="5816" max="5816" width="9.140625" customWidth="1"/>
    <col min="5817" max="5817" width="3.85546875" customWidth="1"/>
    <col min="5818" max="5818" width="4.42578125" customWidth="1"/>
    <col min="5819" max="5819" width="5.5703125" customWidth="1"/>
    <col min="5820" max="5821" width="5.42578125" customWidth="1"/>
    <col min="5822" max="5822" width="5.5703125" customWidth="1"/>
    <col min="5823" max="5824" width="20.5703125" customWidth="1"/>
    <col min="5825" max="5825" width="9.5703125" customWidth="1"/>
    <col min="5826" max="5828" width="4.140625" customWidth="1"/>
    <col min="5829" max="5829" width="3.85546875" customWidth="1"/>
    <col min="5830" max="5831" width="4.42578125" customWidth="1"/>
    <col min="5832" max="5832" width="4.5703125" customWidth="1"/>
    <col min="5833" max="5833" width="6.42578125" customWidth="1"/>
    <col min="5834" max="5834" width="10" customWidth="1"/>
    <col min="5835" max="5835" width="3.85546875" customWidth="1"/>
    <col min="5836" max="5836" width="4.42578125" customWidth="1"/>
    <col min="5837" max="5837" width="5.42578125" customWidth="1"/>
    <col min="5838" max="5838" width="6.140625" customWidth="1"/>
    <col min="5839" max="5839" width="5.85546875" customWidth="1"/>
    <col min="5840" max="5840" width="5.5703125" customWidth="1"/>
    <col min="5841" max="5841" width="9.140625" customWidth="1"/>
    <col min="5842" max="5842" width="3.85546875" customWidth="1"/>
    <col min="5843" max="5843" width="4.42578125" customWidth="1"/>
    <col min="5844" max="5844" width="5.5703125" customWidth="1"/>
    <col min="5845" max="5846" width="5.42578125" customWidth="1"/>
    <col min="5847" max="5847" width="5.5703125" customWidth="1"/>
    <col min="5848" max="5849" width="21.140625" customWidth="1"/>
    <col min="5850" max="5850" width="9.5703125" customWidth="1"/>
    <col min="5851" max="5853" width="4.140625" customWidth="1"/>
    <col min="5854" max="5854" width="3.85546875" customWidth="1"/>
    <col min="5855" max="5856" width="4.42578125" customWidth="1"/>
    <col min="5857" max="5857" width="4.5703125" customWidth="1"/>
    <col min="5858" max="5858" width="6.42578125" customWidth="1"/>
    <col min="5859" max="5859" width="10" customWidth="1"/>
    <col min="5860" max="5860" width="3.85546875" customWidth="1"/>
    <col min="5861" max="5861" width="4.42578125" customWidth="1"/>
    <col min="5862" max="5862" width="5.42578125" customWidth="1"/>
    <col min="5863" max="5863" width="6.140625" customWidth="1"/>
    <col min="5864" max="5864" width="5.85546875" customWidth="1"/>
    <col min="5865" max="5865" width="5.5703125" customWidth="1"/>
    <col min="5866" max="5866" width="9.140625" customWidth="1"/>
    <col min="5867" max="5867" width="3.85546875" customWidth="1"/>
    <col min="5868" max="5868" width="4.42578125" customWidth="1"/>
    <col min="5869" max="5869" width="5.5703125" customWidth="1"/>
    <col min="5870" max="5871" width="5.42578125" customWidth="1"/>
    <col min="5872" max="5872" width="5.5703125" customWidth="1"/>
    <col min="5873" max="5873" width="0.85546875" customWidth="1"/>
    <col min="5881" max="5881" width="9.5703125" customWidth="1"/>
    <col min="5882" max="5882" width="4.140625" customWidth="1"/>
    <col min="5883" max="5883" width="6.140625" customWidth="1"/>
    <col min="5884" max="5884" width="4.140625" customWidth="1"/>
    <col min="5885" max="5885" width="5.140625" customWidth="1"/>
    <col min="5886" max="5887" width="5.42578125" customWidth="1"/>
    <col min="5888" max="5888" width="4.5703125" customWidth="1"/>
    <col min="5889" max="5889" width="6.42578125" customWidth="1"/>
    <col min="5890" max="5890" width="10" customWidth="1"/>
    <col min="5891" max="5891" width="3.85546875" customWidth="1"/>
    <col min="5892" max="5892" width="4.42578125" customWidth="1"/>
    <col min="5893" max="5893" width="5.42578125" customWidth="1"/>
    <col min="5894" max="5894" width="6.140625" customWidth="1"/>
    <col min="5895" max="5895" width="5.85546875" customWidth="1"/>
    <col min="5896" max="5896" width="6.85546875" customWidth="1"/>
    <col min="5897" max="5897" width="9.140625" customWidth="1"/>
    <col min="5898" max="5898" width="3.85546875" customWidth="1"/>
    <col min="5899" max="5899" width="4.42578125" customWidth="1"/>
    <col min="5900" max="5900" width="5.5703125" customWidth="1"/>
    <col min="5901" max="5902" width="5.42578125" customWidth="1"/>
    <col min="5903" max="5903" width="5.5703125" customWidth="1"/>
    <col min="5904" max="5905" width="27.42578125" customWidth="1"/>
    <col min="5906" max="5906" width="9.5703125" customWidth="1"/>
    <col min="5907" max="5909" width="4.140625" customWidth="1"/>
    <col min="5910" max="5911" width="4.5703125" customWidth="1"/>
    <col min="5912" max="5912" width="4.85546875" customWidth="1"/>
    <col min="5913" max="5913" width="4.5703125" customWidth="1"/>
    <col min="5914" max="5914" width="6.42578125" customWidth="1"/>
    <col min="5915" max="5915" width="10" customWidth="1"/>
    <col min="5916" max="5916" width="3.85546875" customWidth="1"/>
    <col min="5917" max="5917" width="4.42578125" customWidth="1"/>
    <col min="5918" max="5918" width="5.85546875" customWidth="1"/>
    <col min="5919" max="5919" width="6.140625" customWidth="1"/>
    <col min="5920" max="5920" width="5.85546875" customWidth="1"/>
    <col min="5921" max="5921" width="5.5703125" customWidth="1"/>
    <col min="5922" max="5922" width="9.140625" customWidth="1"/>
    <col min="5923" max="5923" width="3.85546875" customWidth="1"/>
    <col min="5924" max="5924" width="4.42578125" customWidth="1"/>
    <col min="5925" max="5925" width="5.5703125" customWidth="1"/>
    <col min="5926" max="5927" width="5.42578125" customWidth="1"/>
    <col min="5928" max="5928" width="5.5703125" customWidth="1"/>
    <col min="5929" max="5929" width="13.85546875" customWidth="1"/>
    <col min="5930" max="5930" width="22.42578125" customWidth="1"/>
    <col min="5931" max="5931" width="9.5703125" customWidth="1"/>
    <col min="5932" max="5934" width="4.140625" customWidth="1"/>
    <col min="5935" max="5937" width="4.42578125" customWidth="1"/>
    <col min="5938" max="5938" width="4.5703125" customWidth="1"/>
    <col min="5939" max="5939" width="6.42578125" customWidth="1"/>
    <col min="5940" max="5940" width="10" customWidth="1"/>
    <col min="5941" max="5941" width="3.85546875" customWidth="1"/>
    <col min="5942" max="5942" width="4.42578125" customWidth="1"/>
    <col min="5943" max="5943" width="5.42578125" customWidth="1"/>
    <col min="5944" max="5944" width="6.140625" customWidth="1"/>
    <col min="5945" max="5945" width="5.85546875" customWidth="1"/>
    <col min="5946" max="5946" width="5.5703125" customWidth="1"/>
    <col min="5947" max="5947" width="9.140625" customWidth="1"/>
    <col min="5948" max="5948" width="3.85546875" customWidth="1"/>
    <col min="5949" max="5949" width="4.42578125" customWidth="1"/>
    <col min="5950" max="5950" width="5.5703125" customWidth="1"/>
    <col min="5951" max="5952" width="5.42578125" customWidth="1"/>
    <col min="5953" max="5953" width="5.5703125" customWidth="1"/>
    <col min="5954" max="5955" width="18.42578125" customWidth="1"/>
    <col min="5956" max="5956" width="9.5703125" customWidth="1"/>
    <col min="5957" max="5959" width="4.140625" customWidth="1"/>
    <col min="5960" max="5960" width="3.85546875" customWidth="1"/>
    <col min="5961" max="5962" width="4.42578125" customWidth="1"/>
    <col min="5963" max="5963" width="4.5703125" customWidth="1"/>
    <col min="5964" max="5964" width="6.42578125" customWidth="1"/>
    <col min="5965" max="5965" width="10" customWidth="1"/>
    <col min="5966" max="5966" width="3.85546875" customWidth="1"/>
    <col min="5967" max="5967" width="4.42578125" customWidth="1"/>
    <col min="5968" max="5968" width="5.42578125" customWidth="1"/>
    <col min="5969" max="5969" width="6.140625" customWidth="1"/>
    <col min="5970" max="5970" width="5.85546875" customWidth="1"/>
    <col min="5971" max="5971" width="5.5703125" customWidth="1"/>
    <col min="5972" max="5972" width="9.140625" customWidth="1"/>
    <col min="5973" max="5973" width="3.85546875" customWidth="1"/>
    <col min="5974" max="5974" width="4.42578125" customWidth="1"/>
    <col min="5975" max="5975" width="5.5703125" customWidth="1"/>
    <col min="5976" max="5977" width="5.42578125" customWidth="1"/>
    <col min="5978" max="5978" width="5.5703125" customWidth="1"/>
    <col min="5979" max="5980" width="23.5703125" customWidth="1"/>
    <col min="5981" max="5981" width="9.5703125" customWidth="1"/>
    <col min="5982" max="5984" width="4.140625" customWidth="1"/>
    <col min="5985" max="5985" width="3.85546875" customWidth="1"/>
    <col min="5986" max="5987" width="4.42578125" customWidth="1"/>
    <col min="5988" max="5988" width="4.5703125" customWidth="1"/>
    <col min="5989" max="5989" width="6.42578125" customWidth="1"/>
    <col min="5990" max="5990" width="10" customWidth="1"/>
    <col min="5991" max="5991" width="3.85546875" customWidth="1"/>
    <col min="5992" max="5992" width="4.42578125" customWidth="1"/>
    <col min="5993" max="5993" width="5.42578125" customWidth="1"/>
    <col min="5994" max="5994" width="6.140625" customWidth="1"/>
    <col min="5995" max="5995" width="5.85546875" customWidth="1"/>
    <col min="5996" max="5996" width="5.5703125" customWidth="1"/>
    <col min="5997" max="5997" width="9.140625" customWidth="1"/>
    <col min="5998" max="5998" width="3.85546875" customWidth="1"/>
    <col min="5999" max="5999" width="4.42578125" customWidth="1"/>
    <col min="6000" max="6000" width="5.5703125" customWidth="1"/>
    <col min="6001" max="6002" width="5.42578125" customWidth="1"/>
    <col min="6003" max="6003" width="5.5703125" customWidth="1"/>
    <col min="6004" max="6005" width="16.5703125" customWidth="1"/>
    <col min="6006" max="6006" width="9.5703125" customWidth="1"/>
    <col min="6007" max="6009" width="4.140625" customWidth="1"/>
    <col min="6010" max="6010" width="3.85546875" customWidth="1"/>
    <col min="6011" max="6012" width="4.42578125" customWidth="1"/>
    <col min="6013" max="6013" width="4.5703125" customWidth="1"/>
    <col min="6014" max="6014" width="6.42578125" customWidth="1"/>
    <col min="6015" max="6015" width="10" customWidth="1"/>
    <col min="6016" max="6016" width="3.85546875" customWidth="1"/>
    <col min="6017" max="6017" width="4.42578125" customWidth="1"/>
    <col min="6018" max="6018" width="5.42578125" customWidth="1"/>
    <col min="6019" max="6019" width="6.140625" customWidth="1"/>
    <col min="6020" max="6020" width="5.85546875" customWidth="1"/>
    <col min="6021" max="6021" width="5.5703125" customWidth="1"/>
    <col min="6022" max="6022" width="9.140625" customWidth="1"/>
    <col min="6023" max="6023" width="3.85546875" customWidth="1"/>
    <col min="6024" max="6024" width="4.42578125" customWidth="1"/>
    <col min="6025" max="6025" width="5.5703125" customWidth="1"/>
    <col min="6026" max="6027" width="5.42578125" customWidth="1"/>
    <col min="6028" max="6028" width="5.5703125" customWidth="1"/>
    <col min="6029" max="6030" width="23.42578125" customWidth="1"/>
    <col min="6031" max="6031" width="9.5703125" customWidth="1"/>
    <col min="6032" max="6034" width="4.140625" customWidth="1"/>
    <col min="6035" max="6035" width="3.85546875" customWidth="1"/>
    <col min="6036" max="6037" width="4.42578125" customWidth="1"/>
    <col min="6038" max="6038" width="4.5703125" customWidth="1"/>
    <col min="6039" max="6039" width="6.42578125" customWidth="1"/>
    <col min="6040" max="6040" width="10" customWidth="1"/>
    <col min="6041" max="6041" width="3.85546875" customWidth="1"/>
    <col min="6042" max="6042" width="4.42578125" customWidth="1"/>
    <col min="6043" max="6043" width="5.42578125" customWidth="1"/>
    <col min="6044" max="6044" width="6.140625" customWidth="1"/>
    <col min="6045" max="6045" width="5.85546875" customWidth="1"/>
    <col min="6046" max="6046" width="5.5703125" customWidth="1"/>
    <col min="6047" max="6047" width="9.140625" customWidth="1"/>
    <col min="6048" max="6048" width="3.85546875" customWidth="1"/>
    <col min="6049" max="6049" width="4.42578125" customWidth="1"/>
    <col min="6050" max="6050" width="5.5703125" customWidth="1"/>
    <col min="6051" max="6052" width="5.42578125" customWidth="1"/>
    <col min="6053" max="6053" width="5.5703125" customWidth="1"/>
    <col min="6054" max="6054" width="17.42578125" customWidth="1"/>
    <col min="6055" max="6055" width="19.42578125" customWidth="1"/>
    <col min="6056" max="6056" width="9.5703125" customWidth="1"/>
    <col min="6057" max="6059" width="4.140625" customWidth="1"/>
    <col min="6060" max="6060" width="3.85546875" customWidth="1"/>
    <col min="6061" max="6062" width="4.42578125" customWidth="1"/>
    <col min="6063" max="6063" width="4.5703125" customWidth="1"/>
    <col min="6064" max="6064" width="6.42578125" customWidth="1"/>
    <col min="6065" max="6065" width="10" customWidth="1"/>
    <col min="6066" max="6066" width="3.85546875" customWidth="1"/>
    <col min="6067" max="6067" width="4.42578125" customWidth="1"/>
    <col min="6068" max="6068" width="5.42578125" customWidth="1"/>
    <col min="6069" max="6069" width="6.140625" customWidth="1"/>
    <col min="6070" max="6070" width="5.85546875" customWidth="1"/>
    <col min="6071" max="6071" width="5.5703125" customWidth="1"/>
    <col min="6072" max="6072" width="9.140625" customWidth="1"/>
    <col min="6073" max="6073" width="3.85546875" customWidth="1"/>
    <col min="6074" max="6074" width="4.42578125" customWidth="1"/>
    <col min="6075" max="6075" width="5.5703125" customWidth="1"/>
    <col min="6076" max="6077" width="5.42578125" customWidth="1"/>
    <col min="6078" max="6078" width="5.5703125" customWidth="1"/>
    <col min="6079" max="6080" width="20.5703125" customWidth="1"/>
    <col min="6081" max="6081" width="9.5703125" customWidth="1"/>
    <col min="6082" max="6084" width="4.140625" customWidth="1"/>
    <col min="6085" max="6085" width="3.85546875" customWidth="1"/>
    <col min="6086" max="6087" width="4.42578125" customWidth="1"/>
    <col min="6088" max="6088" width="4.5703125" customWidth="1"/>
    <col min="6089" max="6089" width="6.42578125" customWidth="1"/>
    <col min="6090" max="6090" width="10" customWidth="1"/>
    <col min="6091" max="6091" width="3.85546875" customWidth="1"/>
    <col min="6092" max="6092" width="4.42578125" customWidth="1"/>
    <col min="6093" max="6093" width="5.42578125" customWidth="1"/>
    <col min="6094" max="6094" width="6.140625" customWidth="1"/>
    <col min="6095" max="6095" width="5.85546875" customWidth="1"/>
    <col min="6096" max="6096" width="5.5703125" customWidth="1"/>
    <col min="6097" max="6097" width="9.140625" customWidth="1"/>
    <col min="6098" max="6098" width="3.85546875" customWidth="1"/>
    <col min="6099" max="6099" width="4.42578125" customWidth="1"/>
    <col min="6100" max="6100" width="5.5703125" customWidth="1"/>
    <col min="6101" max="6102" width="5.42578125" customWidth="1"/>
    <col min="6103" max="6103" width="5.5703125" customWidth="1"/>
    <col min="6104" max="6105" width="21.140625" customWidth="1"/>
    <col min="6106" max="6106" width="9.5703125" customWidth="1"/>
    <col min="6107" max="6109" width="4.140625" customWidth="1"/>
    <col min="6110" max="6110" width="3.85546875" customWidth="1"/>
    <col min="6111" max="6112" width="4.42578125" customWidth="1"/>
    <col min="6113" max="6113" width="4.5703125" customWidth="1"/>
    <col min="6114" max="6114" width="6.42578125" customWidth="1"/>
    <col min="6115" max="6115" width="10" customWidth="1"/>
    <col min="6116" max="6116" width="3.85546875" customWidth="1"/>
    <col min="6117" max="6117" width="4.42578125" customWidth="1"/>
    <col min="6118" max="6118" width="5.42578125" customWidth="1"/>
    <col min="6119" max="6119" width="6.140625" customWidth="1"/>
    <col min="6120" max="6120" width="5.85546875" customWidth="1"/>
    <col min="6121" max="6121" width="5.5703125" customWidth="1"/>
    <col min="6122" max="6122" width="9.140625" customWidth="1"/>
    <col min="6123" max="6123" width="3.85546875" customWidth="1"/>
    <col min="6124" max="6124" width="4.42578125" customWidth="1"/>
    <col min="6125" max="6125" width="5.5703125" customWidth="1"/>
    <col min="6126" max="6127" width="5.42578125" customWidth="1"/>
    <col min="6128" max="6128" width="5.5703125" customWidth="1"/>
    <col min="6129" max="6129" width="0.85546875" customWidth="1"/>
    <col min="6137" max="6137" width="9.5703125" customWidth="1"/>
    <col min="6138" max="6138" width="4.140625" customWidth="1"/>
    <col min="6139" max="6139" width="6.140625" customWidth="1"/>
    <col min="6140" max="6140" width="4.140625" customWidth="1"/>
    <col min="6141" max="6141" width="5.140625" customWidth="1"/>
    <col min="6142" max="6143" width="5.42578125" customWidth="1"/>
    <col min="6144" max="6144" width="4.5703125" customWidth="1"/>
    <col min="6145" max="6145" width="6.42578125" customWidth="1"/>
    <col min="6146" max="6146" width="10" customWidth="1"/>
    <col min="6147" max="6147" width="3.85546875" customWidth="1"/>
    <col min="6148" max="6148" width="4.42578125" customWidth="1"/>
    <col min="6149" max="6149" width="5.42578125" customWidth="1"/>
    <col min="6150" max="6150" width="6.140625" customWidth="1"/>
    <col min="6151" max="6151" width="5.85546875" customWidth="1"/>
    <col min="6152" max="6152" width="6.85546875" customWidth="1"/>
    <col min="6153" max="6153" width="9.140625" customWidth="1"/>
    <col min="6154" max="6154" width="3.85546875" customWidth="1"/>
    <col min="6155" max="6155" width="4.42578125" customWidth="1"/>
    <col min="6156" max="6156" width="5.5703125" customWidth="1"/>
    <col min="6157" max="6158" width="5.42578125" customWidth="1"/>
    <col min="6159" max="6159" width="5.5703125" customWidth="1"/>
    <col min="6160" max="6161" width="27.42578125" customWidth="1"/>
    <col min="6162" max="6162" width="9.5703125" customWidth="1"/>
    <col min="6163" max="6165" width="4.140625" customWidth="1"/>
    <col min="6166" max="6167" width="4.5703125" customWidth="1"/>
    <col min="6168" max="6168" width="4.85546875" customWidth="1"/>
    <col min="6169" max="6169" width="4.5703125" customWidth="1"/>
    <col min="6170" max="6170" width="6.42578125" customWidth="1"/>
    <col min="6171" max="6171" width="10" customWidth="1"/>
    <col min="6172" max="6172" width="3.85546875" customWidth="1"/>
    <col min="6173" max="6173" width="4.42578125" customWidth="1"/>
    <col min="6174" max="6174" width="5.85546875" customWidth="1"/>
    <col min="6175" max="6175" width="6.140625" customWidth="1"/>
    <col min="6176" max="6176" width="5.85546875" customWidth="1"/>
    <col min="6177" max="6177" width="5.5703125" customWidth="1"/>
    <col min="6178" max="6178" width="9.140625" customWidth="1"/>
    <col min="6179" max="6179" width="3.85546875" customWidth="1"/>
    <col min="6180" max="6180" width="4.42578125" customWidth="1"/>
    <col min="6181" max="6181" width="5.5703125" customWidth="1"/>
    <col min="6182" max="6183" width="5.42578125" customWidth="1"/>
    <col min="6184" max="6184" width="5.5703125" customWidth="1"/>
    <col min="6185" max="6185" width="13.85546875" customWidth="1"/>
    <col min="6186" max="6186" width="22.42578125" customWidth="1"/>
    <col min="6187" max="6187" width="9.5703125" customWidth="1"/>
    <col min="6188" max="6190" width="4.140625" customWidth="1"/>
    <col min="6191" max="6193" width="4.42578125" customWidth="1"/>
    <col min="6194" max="6194" width="4.5703125" customWidth="1"/>
    <col min="6195" max="6195" width="6.42578125" customWidth="1"/>
    <col min="6196" max="6196" width="10" customWidth="1"/>
    <col min="6197" max="6197" width="3.85546875" customWidth="1"/>
    <col min="6198" max="6198" width="4.42578125" customWidth="1"/>
    <col min="6199" max="6199" width="5.42578125" customWidth="1"/>
    <col min="6200" max="6200" width="6.140625" customWidth="1"/>
    <col min="6201" max="6201" width="5.85546875" customWidth="1"/>
    <col min="6202" max="6202" width="5.5703125" customWidth="1"/>
    <col min="6203" max="6203" width="9.140625" customWidth="1"/>
    <col min="6204" max="6204" width="3.85546875" customWidth="1"/>
    <col min="6205" max="6205" width="4.42578125" customWidth="1"/>
    <col min="6206" max="6206" width="5.5703125" customWidth="1"/>
    <col min="6207" max="6208" width="5.42578125" customWidth="1"/>
    <col min="6209" max="6209" width="5.5703125" customWidth="1"/>
    <col min="6210" max="6211" width="18.42578125" customWidth="1"/>
    <col min="6212" max="6212" width="9.5703125" customWidth="1"/>
    <col min="6213" max="6215" width="4.140625" customWidth="1"/>
    <col min="6216" max="6216" width="3.85546875" customWidth="1"/>
    <col min="6217" max="6218" width="4.42578125" customWidth="1"/>
    <col min="6219" max="6219" width="4.5703125" customWidth="1"/>
    <col min="6220" max="6220" width="6.42578125" customWidth="1"/>
    <col min="6221" max="6221" width="10" customWidth="1"/>
    <col min="6222" max="6222" width="3.85546875" customWidth="1"/>
    <col min="6223" max="6223" width="4.42578125" customWidth="1"/>
    <col min="6224" max="6224" width="5.42578125" customWidth="1"/>
    <col min="6225" max="6225" width="6.140625" customWidth="1"/>
    <col min="6226" max="6226" width="5.85546875" customWidth="1"/>
    <col min="6227" max="6227" width="5.5703125" customWidth="1"/>
    <col min="6228" max="6228" width="9.140625" customWidth="1"/>
    <col min="6229" max="6229" width="3.85546875" customWidth="1"/>
    <col min="6230" max="6230" width="4.42578125" customWidth="1"/>
    <col min="6231" max="6231" width="5.5703125" customWidth="1"/>
    <col min="6232" max="6233" width="5.42578125" customWidth="1"/>
    <col min="6234" max="6234" width="5.5703125" customWidth="1"/>
    <col min="6235" max="6236" width="23.5703125" customWidth="1"/>
    <col min="6237" max="6237" width="9.5703125" customWidth="1"/>
    <col min="6238" max="6240" width="4.140625" customWidth="1"/>
    <col min="6241" max="6241" width="3.85546875" customWidth="1"/>
    <col min="6242" max="6243" width="4.42578125" customWidth="1"/>
    <col min="6244" max="6244" width="4.5703125" customWidth="1"/>
    <col min="6245" max="6245" width="6.42578125" customWidth="1"/>
    <col min="6246" max="6246" width="10" customWidth="1"/>
    <col min="6247" max="6247" width="3.85546875" customWidth="1"/>
    <col min="6248" max="6248" width="4.42578125" customWidth="1"/>
    <col min="6249" max="6249" width="5.42578125" customWidth="1"/>
    <col min="6250" max="6250" width="6.140625" customWidth="1"/>
    <col min="6251" max="6251" width="5.85546875" customWidth="1"/>
    <col min="6252" max="6252" width="5.5703125" customWidth="1"/>
    <col min="6253" max="6253" width="9.140625" customWidth="1"/>
    <col min="6254" max="6254" width="3.85546875" customWidth="1"/>
    <col min="6255" max="6255" width="4.42578125" customWidth="1"/>
    <col min="6256" max="6256" width="5.5703125" customWidth="1"/>
    <col min="6257" max="6258" width="5.42578125" customWidth="1"/>
    <col min="6259" max="6259" width="5.5703125" customWidth="1"/>
    <col min="6260" max="6261" width="16.5703125" customWidth="1"/>
    <col min="6262" max="6262" width="9.5703125" customWidth="1"/>
    <col min="6263" max="6265" width="4.140625" customWidth="1"/>
    <col min="6266" max="6266" width="3.85546875" customWidth="1"/>
    <col min="6267" max="6268" width="4.42578125" customWidth="1"/>
    <col min="6269" max="6269" width="4.5703125" customWidth="1"/>
    <col min="6270" max="6270" width="6.42578125" customWidth="1"/>
    <col min="6271" max="6271" width="10" customWidth="1"/>
    <col min="6272" max="6272" width="3.85546875" customWidth="1"/>
    <col min="6273" max="6273" width="4.42578125" customWidth="1"/>
    <col min="6274" max="6274" width="5.42578125" customWidth="1"/>
    <col min="6275" max="6275" width="6.140625" customWidth="1"/>
    <col min="6276" max="6276" width="5.85546875" customWidth="1"/>
    <col min="6277" max="6277" width="5.5703125" customWidth="1"/>
    <col min="6278" max="6278" width="9.140625" customWidth="1"/>
    <col min="6279" max="6279" width="3.85546875" customWidth="1"/>
    <col min="6280" max="6280" width="4.42578125" customWidth="1"/>
    <col min="6281" max="6281" width="5.5703125" customWidth="1"/>
    <col min="6282" max="6283" width="5.42578125" customWidth="1"/>
    <col min="6284" max="6284" width="5.5703125" customWidth="1"/>
    <col min="6285" max="6286" width="23.42578125" customWidth="1"/>
    <col min="6287" max="6287" width="9.5703125" customWidth="1"/>
    <col min="6288" max="6290" width="4.140625" customWidth="1"/>
    <col min="6291" max="6291" width="3.85546875" customWidth="1"/>
    <col min="6292" max="6293" width="4.42578125" customWidth="1"/>
    <col min="6294" max="6294" width="4.5703125" customWidth="1"/>
    <col min="6295" max="6295" width="6.42578125" customWidth="1"/>
    <col min="6296" max="6296" width="10" customWidth="1"/>
    <col min="6297" max="6297" width="3.85546875" customWidth="1"/>
    <col min="6298" max="6298" width="4.42578125" customWidth="1"/>
    <col min="6299" max="6299" width="5.42578125" customWidth="1"/>
    <col min="6300" max="6300" width="6.140625" customWidth="1"/>
    <col min="6301" max="6301" width="5.85546875" customWidth="1"/>
    <col min="6302" max="6302" width="5.5703125" customWidth="1"/>
    <col min="6303" max="6303" width="9.140625" customWidth="1"/>
    <col min="6304" max="6304" width="3.85546875" customWidth="1"/>
    <col min="6305" max="6305" width="4.42578125" customWidth="1"/>
    <col min="6306" max="6306" width="5.5703125" customWidth="1"/>
    <col min="6307" max="6308" width="5.42578125" customWidth="1"/>
    <col min="6309" max="6309" width="5.5703125" customWidth="1"/>
    <col min="6310" max="6310" width="17.42578125" customWidth="1"/>
    <col min="6311" max="6311" width="19.42578125" customWidth="1"/>
    <col min="6312" max="6312" width="9.5703125" customWidth="1"/>
    <col min="6313" max="6315" width="4.140625" customWidth="1"/>
    <col min="6316" max="6316" width="3.85546875" customWidth="1"/>
    <col min="6317" max="6318" width="4.42578125" customWidth="1"/>
    <col min="6319" max="6319" width="4.5703125" customWidth="1"/>
    <col min="6320" max="6320" width="6.42578125" customWidth="1"/>
    <col min="6321" max="6321" width="10" customWidth="1"/>
    <col min="6322" max="6322" width="3.85546875" customWidth="1"/>
    <col min="6323" max="6323" width="4.42578125" customWidth="1"/>
    <col min="6324" max="6324" width="5.42578125" customWidth="1"/>
    <col min="6325" max="6325" width="6.140625" customWidth="1"/>
    <col min="6326" max="6326" width="5.85546875" customWidth="1"/>
    <col min="6327" max="6327" width="5.5703125" customWidth="1"/>
    <col min="6328" max="6328" width="9.140625" customWidth="1"/>
    <col min="6329" max="6329" width="3.85546875" customWidth="1"/>
    <col min="6330" max="6330" width="4.42578125" customWidth="1"/>
    <col min="6331" max="6331" width="5.5703125" customWidth="1"/>
    <col min="6332" max="6333" width="5.42578125" customWidth="1"/>
    <col min="6334" max="6334" width="5.5703125" customWidth="1"/>
    <col min="6335" max="6336" width="20.5703125" customWidth="1"/>
    <col min="6337" max="6337" width="9.5703125" customWidth="1"/>
    <col min="6338" max="6340" width="4.140625" customWidth="1"/>
    <col min="6341" max="6341" width="3.85546875" customWidth="1"/>
    <col min="6342" max="6343" width="4.42578125" customWidth="1"/>
    <col min="6344" max="6344" width="4.5703125" customWidth="1"/>
    <col min="6345" max="6345" width="6.42578125" customWidth="1"/>
    <col min="6346" max="6346" width="10" customWidth="1"/>
    <col min="6347" max="6347" width="3.85546875" customWidth="1"/>
    <col min="6348" max="6348" width="4.42578125" customWidth="1"/>
    <col min="6349" max="6349" width="5.42578125" customWidth="1"/>
    <col min="6350" max="6350" width="6.140625" customWidth="1"/>
    <col min="6351" max="6351" width="5.85546875" customWidth="1"/>
    <col min="6352" max="6352" width="5.5703125" customWidth="1"/>
    <col min="6353" max="6353" width="9.140625" customWidth="1"/>
    <col min="6354" max="6354" width="3.85546875" customWidth="1"/>
    <col min="6355" max="6355" width="4.42578125" customWidth="1"/>
    <col min="6356" max="6356" width="5.5703125" customWidth="1"/>
    <col min="6357" max="6358" width="5.42578125" customWidth="1"/>
    <col min="6359" max="6359" width="5.5703125" customWidth="1"/>
    <col min="6360" max="6361" width="21.140625" customWidth="1"/>
    <col min="6362" max="6362" width="9.5703125" customWidth="1"/>
    <col min="6363" max="6365" width="4.140625" customWidth="1"/>
    <col min="6366" max="6366" width="3.85546875" customWidth="1"/>
    <col min="6367" max="6368" width="4.42578125" customWidth="1"/>
    <col min="6369" max="6369" width="4.5703125" customWidth="1"/>
    <col min="6370" max="6370" width="6.42578125" customWidth="1"/>
    <col min="6371" max="6371" width="10" customWidth="1"/>
    <col min="6372" max="6372" width="3.85546875" customWidth="1"/>
    <col min="6373" max="6373" width="4.42578125" customWidth="1"/>
    <col min="6374" max="6374" width="5.42578125" customWidth="1"/>
    <col min="6375" max="6375" width="6.140625" customWidth="1"/>
    <col min="6376" max="6376" width="5.85546875" customWidth="1"/>
    <col min="6377" max="6377" width="5.5703125" customWidth="1"/>
    <col min="6378" max="6378" width="9.140625" customWidth="1"/>
    <col min="6379" max="6379" width="3.85546875" customWidth="1"/>
    <col min="6380" max="6380" width="4.42578125" customWidth="1"/>
    <col min="6381" max="6381" width="5.5703125" customWidth="1"/>
    <col min="6382" max="6383" width="5.42578125" customWidth="1"/>
    <col min="6384" max="6384" width="5.5703125" customWidth="1"/>
    <col min="6385" max="6385" width="0.85546875" customWidth="1"/>
    <col min="6393" max="6393" width="9.5703125" customWidth="1"/>
    <col min="6394" max="6394" width="4.140625" customWidth="1"/>
    <col min="6395" max="6395" width="6.140625" customWidth="1"/>
    <col min="6396" max="6396" width="4.140625" customWidth="1"/>
    <col min="6397" max="6397" width="5.140625" customWidth="1"/>
    <col min="6398" max="6399" width="5.42578125" customWidth="1"/>
    <col min="6400" max="6400" width="4.5703125" customWidth="1"/>
    <col min="6401" max="6401" width="6.42578125" customWidth="1"/>
    <col min="6402" max="6402" width="10" customWidth="1"/>
    <col min="6403" max="6403" width="3.85546875" customWidth="1"/>
    <col min="6404" max="6404" width="4.42578125" customWidth="1"/>
    <col min="6405" max="6405" width="5.42578125" customWidth="1"/>
    <col min="6406" max="6406" width="6.140625" customWidth="1"/>
    <col min="6407" max="6407" width="5.85546875" customWidth="1"/>
    <col min="6408" max="6408" width="6.85546875" customWidth="1"/>
    <col min="6409" max="6409" width="9.140625" customWidth="1"/>
    <col min="6410" max="6410" width="3.85546875" customWidth="1"/>
    <col min="6411" max="6411" width="4.42578125" customWidth="1"/>
    <col min="6412" max="6412" width="5.5703125" customWidth="1"/>
    <col min="6413" max="6414" width="5.42578125" customWidth="1"/>
    <col min="6415" max="6415" width="5.5703125" customWidth="1"/>
    <col min="6416" max="6417" width="27.42578125" customWidth="1"/>
    <col min="6418" max="6418" width="9.5703125" customWidth="1"/>
    <col min="6419" max="6421" width="4.140625" customWidth="1"/>
    <col min="6422" max="6423" width="4.5703125" customWidth="1"/>
    <col min="6424" max="6424" width="4.85546875" customWidth="1"/>
    <col min="6425" max="6425" width="4.5703125" customWidth="1"/>
    <col min="6426" max="6426" width="6.42578125" customWidth="1"/>
    <col min="6427" max="6427" width="10" customWidth="1"/>
    <col min="6428" max="6428" width="3.85546875" customWidth="1"/>
    <col min="6429" max="6429" width="4.42578125" customWidth="1"/>
    <col min="6430" max="6430" width="5.85546875" customWidth="1"/>
    <col min="6431" max="6431" width="6.140625" customWidth="1"/>
    <col min="6432" max="6432" width="5.85546875" customWidth="1"/>
    <col min="6433" max="6433" width="5.5703125" customWidth="1"/>
    <col min="6434" max="6434" width="9.140625" customWidth="1"/>
    <col min="6435" max="6435" width="3.85546875" customWidth="1"/>
    <col min="6436" max="6436" width="4.42578125" customWidth="1"/>
    <col min="6437" max="6437" width="5.5703125" customWidth="1"/>
    <col min="6438" max="6439" width="5.42578125" customWidth="1"/>
    <col min="6440" max="6440" width="5.5703125" customWidth="1"/>
    <col min="6441" max="6441" width="13.85546875" customWidth="1"/>
    <col min="6442" max="6442" width="22.42578125" customWidth="1"/>
    <col min="6443" max="6443" width="9.5703125" customWidth="1"/>
    <col min="6444" max="6446" width="4.140625" customWidth="1"/>
    <col min="6447" max="6449" width="4.42578125" customWidth="1"/>
    <col min="6450" max="6450" width="4.5703125" customWidth="1"/>
    <col min="6451" max="6451" width="6.42578125" customWidth="1"/>
    <col min="6452" max="6452" width="10" customWidth="1"/>
    <col min="6453" max="6453" width="3.85546875" customWidth="1"/>
    <col min="6454" max="6454" width="4.42578125" customWidth="1"/>
    <col min="6455" max="6455" width="5.42578125" customWidth="1"/>
    <col min="6456" max="6456" width="6.140625" customWidth="1"/>
    <col min="6457" max="6457" width="5.85546875" customWidth="1"/>
    <col min="6458" max="6458" width="5.5703125" customWidth="1"/>
    <col min="6459" max="6459" width="9.140625" customWidth="1"/>
    <col min="6460" max="6460" width="3.85546875" customWidth="1"/>
    <col min="6461" max="6461" width="4.42578125" customWidth="1"/>
    <col min="6462" max="6462" width="5.5703125" customWidth="1"/>
    <col min="6463" max="6464" width="5.42578125" customWidth="1"/>
    <col min="6465" max="6465" width="5.5703125" customWidth="1"/>
    <col min="6466" max="6467" width="18.42578125" customWidth="1"/>
    <col min="6468" max="6468" width="9.5703125" customWidth="1"/>
    <col min="6469" max="6471" width="4.140625" customWidth="1"/>
    <col min="6472" max="6472" width="3.85546875" customWidth="1"/>
    <col min="6473" max="6474" width="4.42578125" customWidth="1"/>
    <col min="6475" max="6475" width="4.5703125" customWidth="1"/>
    <col min="6476" max="6476" width="6.42578125" customWidth="1"/>
    <col min="6477" max="6477" width="10" customWidth="1"/>
    <col min="6478" max="6478" width="3.85546875" customWidth="1"/>
    <col min="6479" max="6479" width="4.42578125" customWidth="1"/>
    <col min="6480" max="6480" width="5.42578125" customWidth="1"/>
    <col min="6481" max="6481" width="6.140625" customWidth="1"/>
    <col min="6482" max="6482" width="5.85546875" customWidth="1"/>
    <col min="6483" max="6483" width="5.5703125" customWidth="1"/>
    <col min="6484" max="6484" width="9.140625" customWidth="1"/>
    <col min="6485" max="6485" width="3.85546875" customWidth="1"/>
    <col min="6486" max="6486" width="4.42578125" customWidth="1"/>
    <col min="6487" max="6487" width="5.5703125" customWidth="1"/>
    <col min="6488" max="6489" width="5.42578125" customWidth="1"/>
    <col min="6490" max="6490" width="5.5703125" customWidth="1"/>
    <col min="6491" max="6492" width="23.5703125" customWidth="1"/>
    <col min="6493" max="6493" width="9.5703125" customWidth="1"/>
    <col min="6494" max="6496" width="4.140625" customWidth="1"/>
    <col min="6497" max="6497" width="3.85546875" customWidth="1"/>
    <col min="6498" max="6499" width="4.42578125" customWidth="1"/>
    <col min="6500" max="6500" width="4.5703125" customWidth="1"/>
    <col min="6501" max="6501" width="6.42578125" customWidth="1"/>
    <col min="6502" max="6502" width="10" customWidth="1"/>
    <col min="6503" max="6503" width="3.85546875" customWidth="1"/>
    <col min="6504" max="6504" width="4.42578125" customWidth="1"/>
    <col min="6505" max="6505" width="5.42578125" customWidth="1"/>
    <col min="6506" max="6506" width="6.140625" customWidth="1"/>
    <col min="6507" max="6507" width="5.85546875" customWidth="1"/>
    <col min="6508" max="6508" width="5.5703125" customWidth="1"/>
    <col min="6509" max="6509" width="9.140625" customWidth="1"/>
    <col min="6510" max="6510" width="3.85546875" customWidth="1"/>
    <col min="6511" max="6511" width="4.42578125" customWidth="1"/>
    <col min="6512" max="6512" width="5.5703125" customWidth="1"/>
    <col min="6513" max="6514" width="5.42578125" customWidth="1"/>
    <col min="6515" max="6515" width="5.5703125" customWidth="1"/>
    <col min="6516" max="6517" width="16.5703125" customWidth="1"/>
    <col min="6518" max="6518" width="9.5703125" customWidth="1"/>
    <col min="6519" max="6521" width="4.140625" customWidth="1"/>
    <col min="6522" max="6522" width="3.85546875" customWidth="1"/>
    <col min="6523" max="6524" width="4.42578125" customWidth="1"/>
    <col min="6525" max="6525" width="4.5703125" customWidth="1"/>
    <col min="6526" max="6526" width="6.42578125" customWidth="1"/>
    <col min="6527" max="6527" width="10" customWidth="1"/>
    <col min="6528" max="6528" width="3.85546875" customWidth="1"/>
    <col min="6529" max="6529" width="4.42578125" customWidth="1"/>
    <col min="6530" max="6530" width="5.42578125" customWidth="1"/>
    <col min="6531" max="6531" width="6.140625" customWidth="1"/>
    <col min="6532" max="6532" width="5.85546875" customWidth="1"/>
    <col min="6533" max="6533" width="5.5703125" customWidth="1"/>
    <col min="6534" max="6534" width="9.140625" customWidth="1"/>
    <col min="6535" max="6535" width="3.85546875" customWidth="1"/>
    <col min="6536" max="6536" width="4.42578125" customWidth="1"/>
    <col min="6537" max="6537" width="5.5703125" customWidth="1"/>
    <col min="6538" max="6539" width="5.42578125" customWidth="1"/>
    <col min="6540" max="6540" width="5.5703125" customWidth="1"/>
    <col min="6541" max="6542" width="23.42578125" customWidth="1"/>
    <col min="6543" max="6543" width="9.5703125" customWidth="1"/>
    <col min="6544" max="6546" width="4.140625" customWidth="1"/>
    <col min="6547" max="6547" width="3.85546875" customWidth="1"/>
    <col min="6548" max="6549" width="4.42578125" customWidth="1"/>
    <col min="6550" max="6550" width="4.5703125" customWidth="1"/>
    <col min="6551" max="6551" width="6.42578125" customWidth="1"/>
    <col min="6552" max="6552" width="10" customWidth="1"/>
    <col min="6553" max="6553" width="3.85546875" customWidth="1"/>
    <col min="6554" max="6554" width="4.42578125" customWidth="1"/>
    <col min="6555" max="6555" width="5.42578125" customWidth="1"/>
    <col min="6556" max="6556" width="6.140625" customWidth="1"/>
    <col min="6557" max="6557" width="5.85546875" customWidth="1"/>
    <col min="6558" max="6558" width="5.5703125" customWidth="1"/>
    <col min="6559" max="6559" width="9.140625" customWidth="1"/>
    <col min="6560" max="6560" width="3.85546875" customWidth="1"/>
    <col min="6561" max="6561" width="4.42578125" customWidth="1"/>
    <col min="6562" max="6562" width="5.5703125" customWidth="1"/>
    <col min="6563" max="6564" width="5.42578125" customWidth="1"/>
    <col min="6565" max="6565" width="5.5703125" customWidth="1"/>
    <col min="6566" max="6566" width="17.42578125" customWidth="1"/>
    <col min="6567" max="6567" width="19.42578125" customWidth="1"/>
    <col min="6568" max="6568" width="9.5703125" customWidth="1"/>
    <col min="6569" max="6571" width="4.140625" customWidth="1"/>
    <col min="6572" max="6572" width="3.85546875" customWidth="1"/>
    <col min="6573" max="6574" width="4.42578125" customWidth="1"/>
    <col min="6575" max="6575" width="4.5703125" customWidth="1"/>
    <col min="6576" max="6576" width="6.42578125" customWidth="1"/>
    <col min="6577" max="6577" width="10" customWidth="1"/>
    <col min="6578" max="6578" width="3.85546875" customWidth="1"/>
    <col min="6579" max="6579" width="4.42578125" customWidth="1"/>
    <col min="6580" max="6580" width="5.42578125" customWidth="1"/>
    <col min="6581" max="6581" width="6.140625" customWidth="1"/>
    <col min="6582" max="6582" width="5.85546875" customWidth="1"/>
    <col min="6583" max="6583" width="5.5703125" customWidth="1"/>
    <col min="6584" max="6584" width="9.140625" customWidth="1"/>
    <col min="6585" max="6585" width="3.85546875" customWidth="1"/>
    <col min="6586" max="6586" width="4.42578125" customWidth="1"/>
    <col min="6587" max="6587" width="5.5703125" customWidth="1"/>
    <col min="6588" max="6589" width="5.42578125" customWidth="1"/>
    <col min="6590" max="6590" width="5.5703125" customWidth="1"/>
    <col min="6591" max="6592" width="20.5703125" customWidth="1"/>
    <col min="6593" max="6593" width="9.5703125" customWidth="1"/>
    <col min="6594" max="6596" width="4.140625" customWidth="1"/>
    <col min="6597" max="6597" width="3.85546875" customWidth="1"/>
    <col min="6598" max="6599" width="4.42578125" customWidth="1"/>
    <col min="6600" max="6600" width="4.5703125" customWidth="1"/>
    <col min="6601" max="6601" width="6.42578125" customWidth="1"/>
    <col min="6602" max="6602" width="10" customWidth="1"/>
    <col min="6603" max="6603" width="3.85546875" customWidth="1"/>
    <col min="6604" max="6604" width="4.42578125" customWidth="1"/>
    <col min="6605" max="6605" width="5.42578125" customWidth="1"/>
    <col min="6606" max="6606" width="6.140625" customWidth="1"/>
    <col min="6607" max="6607" width="5.85546875" customWidth="1"/>
    <col min="6608" max="6608" width="5.5703125" customWidth="1"/>
    <col min="6609" max="6609" width="9.140625" customWidth="1"/>
    <col min="6610" max="6610" width="3.85546875" customWidth="1"/>
    <col min="6611" max="6611" width="4.42578125" customWidth="1"/>
    <col min="6612" max="6612" width="5.5703125" customWidth="1"/>
    <col min="6613" max="6614" width="5.42578125" customWidth="1"/>
    <col min="6615" max="6615" width="5.5703125" customWidth="1"/>
    <col min="6616" max="6617" width="21.140625" customWidth="1"/>
    <col min="6618" max="6618" width="9.5703125" customWidth="1"/>
    <col min="6619" max="6621" width="4.140625" customWidth="1"/>
    <col min="6622" max="6622" width="3.85546875" customWidth="1"/>
    <col min="6623" max="6624" width="4.42578125" customWidth="1"/>
    <col min="6625" max="6625" width="4.5703125" customWidth="1"/>
    <col min="6626" max="6626" width="6.42578125" customWidth="1"/>
    <col min="6627" max="6627" width="10" customWidth="1"/>
    <col min="6628" max="6628" width="3.85546875" customWidth="1"/>
    <col min="6629" max="6629" width="4.42578125" customWidth="1"/>
    <col min="6630" max="6630" width="5.42578125" customWidth="1"/>
    <col min="6631" max="6631" width="6.140625" customWidth="1"/>
    <col min="6632" max="6632" width="5.85546875" customWidth="1"/>
    <col min="6633" max="6633" width="5.5703125" customWidth="1"/>
    <col min="6634" max="6634" width="9.140625" customWidth="1"/>
    <col min="6635" max="6635" width="3.85546875" customWidth="1"/>
    <col min="6636" max="6636" width="4.42578125" customWidth="1"/>
    <col min="6637" max="6637" width="5.5703125" customWidth="1"/>
    <col min="6638" max="6639" width="5.42578125" customWidth="1"/>
    <col min="6640" max="6640" width="5.5703125" customWidth="1"/>
    <col min="6641" max="6641" width="0.85546875" customWidth="1"/>
    <col min="6649" max="6649" width="9.5703125" customWidth="1"/>
    <col min="6650" max="6650" width="4.140625" customWidth="1"/>
    <col min="6651" max="6651" width="6.140625" customWidth="1"/>
    <col min="6652" max="6652" width="4.140625" customWidth="1"/>
    <col min="6653" max="6653" width="5.140625" customWidth="1"/>
    <col min="6654" max="6655" width="5.42578125" customWidth="1"/>
    <col min="6656" max="6656" width="4.5703125" customWidth="1"/>
    <col min="6657" max="6657" width="6.42578125" customWidth="1"/>
    <col min="6658" max="6658" width="10" customWidth="1"/>
    <col min="6659" max="6659" width="3.85546875" customWidth="1"/>
    <col min="6660" max="6660" width="4.42578125" customWidth="1"/>
    <col min="6661" max="6661" width="5.42578125" customWidth="1"/>
    <col min="6662" max="6662" width="6.140625" customWidth="1"/>
    <col min="6663" max="6663" width="5.85546875" customWidth="1"/>
    <col min="6664" max="6664" width="6.85546875" customWidth="1"/>
    <col min="6665" max="6665" width="9.140625" customWidth="1"/>
    <col min="6666" max="6666" width="3.85546875" customWidth="1"/>
    <col min="6667" max="6667" width="4.42578125" customWidth="1"/>
    <col min="6668" max="6668" width="5.5703125" customWidth="1"/>
    <col min="6669" max="6670" width="5.42578125" customWidth="1"/>
    <col min="6671" max="6671" width="5.5703125" customWidth="1"/>
    <col min="6672" max="6673" width="27.42578125" customWidth="1"/>
    <col min="6674" max="6674" width="9.5703125" customWidth="1"/>
    <col min="6675" max="6677" width="4.140625" customWidth="1"/>
    <col min="6678" max="6679" width="4.5703125" customWidth="1"/>
    <col min="6680" max="6680" width="4.85546875" customWidth="1"/>
    <col min="6681" max="6681" width="4.5703125" customWidth="1"/>
    <col min="6682" max="6682" width="6.42578125" customWidth="1"/>
    <col min="6683" max="6683" width="10" customWidth="1"/>
    <col min="6684" max="6684" width="3.85546875" customWidth="1"/>
    <col min="6685" max="6685" width="4.42578125" customWidth="1"/>
    <col min="6686" max="6686" width="5.85546875" customWidth="1"/>
    <col min="6687" max="6687" width="6.140625" customWidth="1"/>
    <col min="6688" max="6688" width="5.85546875" customWidth="1"/>
    <col min="6689" max="6689" width="5.5703125" customWidth="1"/>
    <col min="6690" max="6690" width="9.140625" customWidth="1"/>
    <col min="6691" max="6691" width="3.85546875" customWidth="1"/>
    <col min="6692" max="6692" width="4.42578125" customWidth="1"/>
    <col min="6693" max="6693" width="5.5703125" customWidth="1"/>
    <col min="6694" max="6695" width="5.42578125" customWidth="1"/>
    <col min="6696" max="6696" width="5.5703125" customWidth="1"/>
    <col min="6697" max="6697" width="13.85546875" customWidth="1"/>
    <col min="6698" max="6698" width="22.42578125" customWidth="1"/>
    <col min="6699" max="6699" width="9.5703125" customWidth="1"/>
    <col min="6700" max="6702" width="4.140625" customWidth="1"/>
    <col min="6703" max="6705" width="4.42578125" customWidth="1"/>
    <col min="6706" max="6706" width="4.5703125" customWidth="1"/>
    <col min="6707" max="6707" width="6.42578125" customWidth="1"/>
    <col min="6708" max="6708" width="10" customWidth="1"/>
    <col min="6709" max="6709" width="3.85546875" customWidth="1"/>
    <col min="6710" max="6710" width="4.42578125" customWidth="1"/>
    <col min="6711" max="6711" width="5.42578125" customWidth="1"/>
    <col min="6712" max="6712" width="6.140625" customWidth="1"/>
    <col min="6713" max="6713" width="5.85546875" customWidth="1"/>
    <col min="6714" max="6714" width="5.5703125" customWidth="1"/>
    <col min="6715" max="6715" width="9.140625" customWidth="1"/>
    <col min="6716" max="6716" width="3.85546875" customWidth="1"/>
    <col min="6717" max="6717" width="4.42578125" customWidth="1"/>
    <col min="6718" max="6718" width="5.5703125" customWidth="1"/>
    <col min="6719" max="6720" width="5.42578125" customWidth="1"/>
    <col min="6721" max="6721" width="5.5703125" customWidth="1"/>
    <col min="6722" max="6723" width="18.42578125" customWidth="1"/>
    <col min="6724" max="6724" width="9.5703125" customWidth="1"/>
    <col min="6725" max="6727" width="4.140625" customWidth="1"/>
    <col min="6728" max="6728" width="3.85546875" customWidth="1"/>
    <col min="6729" max="6730" width="4.42578125" customWidth="1"/>
    <col min="6731" max="6731" width="4.5703125" customWidth="1"/>
    <col min="6732" max="6732" width="6.42578125" customWidth="1"/>
    <col min="6733" max="6733" width="10" customWidth="1"/>
    <col min="6734" max="6734" width="3.85546875" customWidth="1"/>
    <col min="6735" max="6735" width="4.42578125" customWidth="1"/>
    <col min="6736" max="6736" width="5.42578125" customWidth="1"/>
    <col min="6737" max="6737" width="6.140625" customWidth="1"/>
    <col min="6738" max="6738" width="5.85546875" customWidth="1"/>
    <col min="6739" max="6739" width="5.5703125" customWidth="1"/>
    <col min="6740" max="6740" width="9.140625" customWidth="1"/>
    <col min="6741" max="6741" width="3.85546875" customWidth="1"/>
    <col min="6742" max="6742" width="4.42578125" customWidth="1"/>
    <col min="6743" max="6743" width="5.5703125" customWidth="1"/>
    <col min="6744" max="6745" width="5.42578125" customWidth="1"/>
    <col min="6746" max="6746" width="5.5703125" customWidth="1"/>
    <col min="6747" max="6748" width="23.5703125" customWidth="1"/>
    <col min="6749" max="6749" width="9.5703125" customWidth="1"/>
    <col min="6750" max="6752" width="4.140625" customWidth="1"/>
    <col min="6753" max="6753" width="3.85546875" customWidth="1"/>
    <col min="6754" max="6755" width="4.42578125" customWidth="1"/>
    <col min="6756" max="6756" width="4.5703125" customWidth="1"/>
    <col min="6757" max="6757" width="6.42578125" customWidth="1"/>
    <col min="6758" max="6758" width="10" customWidth="1"/>
    <col min="6759" max="6759" width="3.85546875" customWidth="1"/>
    <col min="6760" max="6760" width="4.42578125" customWidth="1"/>
    <col min="6761" max="6761" width="5.42578125" customWidth="1"/>
    <col min="6762" max="6762" width="6.140625" customWidth="1"/>
    <col min="6763" max="6763" width="5.85546875" customWidth="1"/>
    <col min="6764" max="6764" width="5.5703125" customWidth="1"/>
    <col min="6765" max="6765" width="9.140625" customWidth="1"/>
    <col min="6766" max="6766" width="3.85546875" customWidth="1"/>
    <col min="6767" max="6767" width="4.42578125" customWidth="1"/>
    <col min="6768" max="6768" width="5.5703125" customWidth="1"/>
    <col min="6769" max="6770" width="5.42578125" customWidth="1"/>
    <col min="6771" max="6771" width="5.5703125" customWidth="1"/>
    <col min="6772" max="6773" width="16.5703125" customWidth="1"/>
    <col min="6774" max="6774" width="9.5703125" customWidth="1"/>
    <col min="6775" max="6777" width="4.140625" customWidth="1"/>
    <col min="6778" max="6778" width="3.85546875" customWidth="1"/>
    <col min="6779" max="6780" width="4.42578125" customWidth="1"/>
    <col min="6781" max="6781" width="4.5703125" customWidth="1"/>
    <col min="6782" max="6782" width="6.42578125" customWidth="1"/>
    <col min="6783" max="6783" width="10" customWidth="1"/>
    <col min="6784" max="6784" width="3.85546875" customWidth="1"/>
    <col min="6785" max="6785" width="4.42578125" customWidth="1"/>
    <col min="6786" max="6786" width="5.42578125" customWidth="1"/>
    <col min="6787" max="6787" width="6.140625" customWidth="1"/>
    <col min="6788" max="6788" width="5.85546875" customWidth="1"/>
    <col min="6789" max="6789" width="5.5703125" customWidth="1"/>
    <col min="6790" max="6790" width="9.140625" customWidth="1"/>
    <col min="6791" max="6791" width="3.85546875" customWidth="1"/>
    <col min="6792" max="6792" width="4.42578125" customWidth="1"/>
    <col min="6793" max="6793" width="5.5703125" customWidth="1"/>
    <col min="6794" max="6795" width="5.42578125" customWidth="1"/>
    <col min="6796" max="6796" width="5.5703125" customWidth="1"/>
    <col min="6797" max="6798" width="23.42578125" customWidth="1"/>
    <col min="6799" max="6799" width="9.5703125" customWidth="1"/>
    <col min="6800" max="6802" width="4.140625" customWidth="1"/>
    <col min="6803" max="6803" width="3.85546875" customWidth="1"/>
    <col min="6804" max="6805" width="4.42578125" customWidth="1"/>
    <col min="6806" max="6806" width="4.5703125" customWidth="1"/>
    <col min="6807" max="6807" width="6.42578125" customWidth="1"/>
    <col min="6808" max="6808" width="10" customWidth="1"/>
    <col min="6809" max="6809" width="3.85546875" customWidth="1"/>
    <col min="6810" max="6810" width="4.42578125" customWidth="1"/>
    <col min="6811" max="6811" width="5.42578125" customWidth="1"/>
    <col min="6812" max="6812" width="6.140625" customWidth="1"/>
    <col min="6813" max="6813" width="5.85546875" customWidth="1"/>
    <col min="6814" max="6814" width="5.5703125" customWidth="1"/>
    <col min="6815" max="6815" width="9.140625" customWidth="1"/>
    <col min="6816" max="6816" width="3.85546875" customWidth="1"/>
    <col min="6817" max="6817" width="4.42578125" customWidth="1"/>
    <col min="6818" max="6818" width="5.5703125" customWidth="1"/>
    <col min="6819" max="6820" width="5.42578125" customWidth="1"/>
    <col min="6821" max="6821" width="5.5703125" customWidth="1"/>
    <col min="6822" max="6822" width="17.42578125" customWidth="1"/>
    <col min="6823" max="6823" width="19.42578125" customWidth="1"/>
    <col min="6824" max="6824" width="9.5703125" customWidth="1"/>
    <col min="6825" max="6827" width="4.140625" customWidth="1"/>
    <col min="6828" max="6828" width="3.85546875" customWidth="1"/>
    <col min="6829" max="6830" width="4.42578125" customWidth="1"/>
    <col min="6831" max="6831" width="4.5703125" customWidth="1"/>
    <col min="6832" max="6832" width="6.42578125" customWidth="1"/>
    <col min="6833" max="6833" width="10" customWidth="1"/>
    <col min="6834" max="6834" width="3.85546875" customWidth="1"/>
    <col min="6835" max="6835" width="4.42578125" customWidth="1"/>
    <col min="6836" max="6836" width="5.42578125" customWidth="1"/>
    <col min="6837" max="6837" width="6.140625" customWidth="1"/>
    <col min="6838" max="6838" width="5.85546875" customWidth="1"/>
    <col min="6839" max="6839" width="5.5703125" customWidth="1"/>
    <col min="6840" max="6840" width="9.140625" customWidth="1"/>
    <col min="6841" max="6841" width="3.85546875" customWidth="1"/>
    <col min="6842" max="6842" width="4.42578125" customWidth="1"/>
    <col min="6843" max="6843" width="5.5703125" customWidth="1"/>
    <col min="6844" max="6845" width="5.42578125" customWidth="1"/>
    <col min="6846" max="6846" width="5.5703125" customWidth="1"/>
    <col min="6847" max="6848" width="20.5703125" customWidth="1"/>
    <col min="6849" max="6849" width="9.5703125" customWidth="1"/>
    <col min="6850" max="6852" width="4.140625" customWidth="1"/>
    <col min="6853" max="6853" width="3.85546875" customWidth="1"/>
    <col min="6854" max="6855" width="4.42578125" customWidth="1"/>
    <col min="6856" max="6856" width="4.5703125" customWidth="1"/>
    <col min="6857" max="6857" width="6.42578125" customWidth="1"/>
    <col min="6858" max="6858" width="10" customWidth="1"/>
    <col min="6859" max="6859" width="3.85546875" customWidth="1"/>
    <col min="6860" max="6860" width="4.42578125" customWidth="1"/>
    <col min="6861" max="6861" width="5.42578125" customWidth="1"/>
    <col min="6862" max="6862" width="6.140625" customWidth="1"/>
    <col min="6863" max="6863" width="5.85546875" customWidth="1"/>
    <col min="6864" max="6864" width="5.5703125" customWidth="1"/>
    <col min="6865" max="6865" width="9.140625" customWidth="1"/>
    <col min="6866" max="6866" width="3.85546875" customWidth="1"/>
    <col min="6867" max="6867" width="4.42578125" customWidth="1"/>
    <col min="6868" max="6868" width="5.5703125" customWidth="1"/>
    <col min="6869" max="6870" width="5.42578125" customWidth="1"/>
    <col min="6871" max="6871" width="5.5703125" customWidth="1"/>
    <col min="6872" max="6873" width="21.140625" customWidth="1"/>
    <col min="6874" max="6874" width="9.5703125" customWidth="1"/>
    <col min="6875" max="6877" width="4.140625" customWidth="1"/>
    <col min="6878" max="6878" width="3.85546875" customWidth="1"/>
    <col min="6879" max="6880" width="4.42578125" customWidth="1"/>
    <col min="6881" max="6881" width="4.5703125" customWidth="1"/>
    <col min="6882" max="6882" width="6.42578125" customWidth="1"/>
    <col min="6883" max="6883" width="10" customWidth="1"/>
    <col min="6884" max="6884" width="3.85546875" customWidth="1"/>
    <col min="6885" max="6885" width="4.42578125" customWidth="1"/>
    <col min="6886" max="6886" width="5.42578125" customWidth="1"/>
    <col min="6887" max="6887" width="6.140625" customWidth="1"/>
    <col min="6888" max="6888" width="5.85546875" customWidth="1"/>
    <col min="6889" max="6889" width="5.5703125" customWidth="1"/>
    <col min="6890" max="6890" width="9.140625" customWidth="1"/>
    <col min="6891" max="6891" width="3.85546875" customWidth="1"/>
    <col min="6892" max="6892" width="4.42578125" customWidth="1"/>
    <col min="6893" max="6893" width="5.5703125" customWidth="1"/>
    <col min="6894" max="6895" width="5.42578125" customWidth="1"/>
    <col min="6896" max="6896" width="5.5703125" customWidth="1"/>
    <col min="6897" max="6897" width="0.85546875" customWidth="1"/>
    <col min="6905" max="6905" width="9.5703125" customWidth="1"/>
    <col min="6906" max="6906" width="4.140625" customWidth="1"/>
    <col min="6907" max="6907" width="6.140625" customWidth="1"/>
    <col min="6908" max="6908" width="4.140625" customWidth="1"/>
    <col min="6909" max="6909" width="5.140625" customWidth="1"/>
    <col min="6910" max="6911" width="5.42578125" customWidth="1"/>
    <col min="6912" max="6912" width="4.5703125" customWidth="1"/>
    <col min="6913" max="6913" width="6.42578125" customWidth="1"/>
    <col min="6914" max="6914" width="10" customWidth="1"/>
    <col min="6915" max="6915" width="3.85546875" customWidth="1"/>
    <col min="6916" max="6916" width="4.42578125" customWidth="1"/>
    <col min="6917" max="6917" width="5.42578125" customWidth="1"/>
    <col min="6918" max="6918" width="6.140625" customWidth="1"/>
    <col min="6919" max="6919" width="5.85546875" customWidth="1"/>
    <col min="6920" max="6920" width="6.85546875" customWidth="1"/>
    <col min="6921" max="6921" width="9.140625" customWidth="1"/>
    <col min="6922" max="6922" width="3.85546875" customWidth="1"/>
    <col min="6923" max="6923" width="4.42578125" customWidth="1"/>
    <col min="6924" max="6924" width="5.5703125" customWidth="1"/>
    <col min="6925" max="6926" width="5.42578125" customWidth="1"/>
    <col min="6927" max="6927" width="5.5703125" customWidth="1"/>
    <col min="6928" max="6929" width="27.42578125" customWidth="1"/>
    <col min="6930" max="6930" width="9.5703125" customWidth="1"/>
    <col min="6931" max="6933" width="4.140625" customWidth="1"/>
    <col min="6934" max="6935" width="4.5703125" customWidth="1"/>
    <col min="6936" max="6936" width="4.85546875" customWidth="1"/>
    <col min="6937" max="6937" width="4.5703125" customWidth="1"/>
    <col min="6938" max="6938" width="6.42578125" customWidth="1"/>
    <col min="6939" max="6939" width="10" customWidth="1"/>
    <col min="6940" max="6940" width="3.85546875" customWidth="1"/>
    <col min="6941" max="6941" width="4.42578125" customWidth="1"/>
    <col min="6942" max="6942" width="5.85546875" customWidth="1"/>
    <col min="6943" max="6943" width="6.140625" customWidth="1"/>
    <col min="6944" max="6944" width="5.85546875" customWidth="1"/>
    <col min="6945" max="6945" width="5.5703125" customWidth="1"/>
    <col min="6946" max="6946" width="9.140625" customWidth="1"/>
    <col min="6947" max="6947" width="3.85546875" customWidth="1"/>
    <col min="6948" max="6948" width="4.42578125" customWidth="1"/>
    <col min="6949" max="6949" width="5.5703125" customWidth="1"/>
    <col min="6950" max="6951" width="5.42578125" customWidth="1"/>
    <col min="6952" max="6952" width="5.5703125" customWidth="1"/>
    <col min="6953" max="6953" width="13.85546875" customWidth="1"/>
    <col min="6954" max="6954" width="22.42578125" customWidth="1"/>
    <col min="6955" max="6955" width="9.5703125" customWidth="1"/>
    <col min="6956" max="6958" width="4.140625" customWidth="1"/>
    <col min="6959" max="6961" width="4.42578125" customWidth="1"/>
    <col min="6962" max="6962" width="4.5703125" customWidth="1"/>
    <col min="6963" max="6963" width="6.42578125" customWidth="1"/>
    <col min="6964" max="6964" width="10" customWidth="1"/>
    <col min="6965" max="6965" width="3.85546875" customWidth="1"/>
    <col min="6966" max="6966" width="4.42578125" customWidth="1"/>
    <col min="6967" max="6967" width="5.42578125" customWidth="1"/>
    <col min="6968" max="6968" width="6.140625" customWidth="1"/>
    <col min="6969" max="6969" width="5.85546875" customWidth="1"/>
    <col min="6970" max="6970" width="5.5703125" customWidth="1"/>
    <col min="6971" max="6971" width="9.140625" customWidth="1"/>
    <col min="6972" max="6972" width="3.85546875" customWidth="1"/>
    <col min="6973" max="6973" width="4.42578125" customWidth="1"/>
    <col min="6974" max="6974" width="5.5703125" customWidth="1"/>
    <col min="6975" max="6976" width="5.42578125" customWidth="1"/>
    <col min="6977" max="6977" width="5.5703125" customWidth="1"/>
    <col min="6978" max="6979" width="18.42578125" customWidth="1"/>
    <col min="6980" max="6980" width="9.5703125" customWidth="1"/>
    <col min="6981" max="6983" width="4.140625" customWidth="1"/>
    <col min="6984" max="6984" width="3.85546875" customWidth="1"/>
    <col min="6985" max="6986" width="4.42578125" customWidth="1"/>
    <col min="6987" max="6987" width="4.5703125" customWidth="1"/>
    <col min="6988" max="6988" width="6.42578125" customWidth="1"/>
    <col min="6989" max="6989" width="10" customWidth="1"/>
    <col min="6990" max="6990" width="3.85546875" customWidth="1"/>
    <col min="6991" max="6991" width="4.42578125" customWidth="1"/>
    <col min="6992" max="6992" width="5.42578125" customWidth="1"/>
    <col min="6993" max="6993" width="6.140625" customWidth="1"/>
    <col min="6994" max="6994" width="5.85546875" customWidth="1"/>
    <col min="6995" max="6995" width="5.5703125" customWidth="1"/>
    <col min="6996" max="6996" width="9.140625" customWidth="1"/>
    <col min="6997" max="6997" width="3.85546875" customWidth="1"/>
    <col min="6998" max="6998" width="4.42578125" customWidth="1"/>
    <col min="6999" max="6999" width="5.5703125" customWidth="1"/>
    <col min="7000" max="7001" width="5.42578125" customWidth="1"/>
    <col min="7002" max="7002" width="5.5703125" customWidth="1"/>
    <col min="7003" max="7004" width="23.5703125" customWidth="1"/>
    <col min="7005" max="7005" width="9.5703125" customWidth="1"/>
    <col min="7006" max="7008" width="4.140625" customWidth="1"/>
    <col min="7009" max="7009" width="3.85546875" customWidth="1"/>
    <col min="7010" max="7011" width="4.42578125" customWidth="1"/>
    <col min="7012" max="7012" width="4.5703125" customWidth="1"/>
    <col min="7013" max="7013" width="6.42578125" customWidth="1"/>
    <col min="7014" max="7014" width="10" customWidth="1"/>
    <col min="7015" max="7015" width="3.85546875" customWidth="1"/>
    <col min="7016" max="7016" width="4.42578125" customWidth="1"/>
    <col min="7017" max="7017" width="5.42578125" customWidth="1"/>
    <col min="7018" max="7018" width="6.140625" customWidth="1"/>
    <col min="7019" max="7019" width="5.85546875" customWidth="1"/>
    <col min="7020" max="7020" width="5.5703125" customWidth="1"/>
    <col min="7021" max="7021" width="9.140625" customWidth="1"/>
    <col min="7022" max="7022" width="3.85546875" customWidth="1"/>
    <col min="7023" max="7023" width="4.42578125" customWidth="1"/>
    <col min="7024" max="7024" width="5.5703125" customWidth="1"/>
    <col min="7025" max="7026" width="5.42578125" customWidth="1"/>
    <col min="7027" max="7027" width="5.5703125" customWidth="1"/>
    <col min="7028" max="7029" width="16.5703125" customWidth="1"/>
    <col min="7030" max="7030" width="9.5703125" customWidth="1"/>
    <col min="7031" max="7033" width="4.140625" customWidth="1"/>
    <col min="7034" max="7034" width="3.85546875" customWidth="1"/>
    <col min="7035" max="7036" width="4.42578125" customWidth="1"/>
    <col min="7037" max="7037" width="4.5703125" customWidth="1"/>
    <col min="7038" max="7038" width="6.42578125" customWidth="1"/>
    <col min="7039" max="7039" width="10" customWidth="1"/>
    <col min="7040" max="7040" width="3.85546875" customWidth="1"/>
    <col min="7041" max="7041" width="4.42578125" customWidth="1"/>
    <col min="7042" max="7042" width="5.42578125" customWidth="1"/>
    <col min="7043" max="7043" width="6.140625" customWidth="1"/>
    <col min="7044" max="7044" width="5.85546875" customWidth="1"/>
    <col min="7045" max="7045" width="5.5703125" customWidth="1"/>
    <col min="7046" max="7046" width="9.140625" customWidth="1"/>
    <col min="7047" max="7047" width="3.85546875" customWidth="1"/>
    <col min="7048" max="7048" width="4.42578125" customWidth="1"/>
    <col min="7049" max="7049" width="5.5703125" customWidth="1"/>
    <col min="7050" max="7051" width="5.42578125" customWidth="1"/>
    <col min="7052" max="7052" width="5.5703125" customWidth="1"/>
    <col min="7053" max="7054" width="23.42578125" customWidth="1"/>
    <col min="7055" max="7055" width="9.5703125" customWidth="1"/>
    <col min="7056" max="7058" width="4.140625" customWidth="1"/>
    <col min="7059" max="7059" width="3.85546875" customWidth="1"/>
    <col min="7060" max="7061" width="4.42578125" customWidth="1"/>
    <col min="7062" max="7062" width="4.5703125" customWidth="1"/>
    <col min="7063" max="7063" width="6.42578125" customWidth="1"/>
    <col min="7064" max="7064" width="10" customWidth="1"/>
    <col min="7065" max="7065" width="3.85546875" customWidth="1"/>
    <col min="7066" max="7066" width="4.42578125" customWidth="1"/>
    <col min="7067" max="7067" width="5.42578125" customWidth="1"/>
    <col min="7068" max="7068" width="6.140625" customWidth="1"/>
    <col min="7069" max="7069" width="5.85546875" customWidth="1"/>
    <col min="7070" max="7070" width="5.5703125" customWidth="1"/>
    <col min="7071" max="7071" width="9.140625" customWidth="1"/>
    <col min="7072" max="7072" width="3.85546875" customWidth="1"/>
    <col min="7073" max="7073" width="4.42578125" customWidth="1"/>
    <col min="7074" max="7074" width="5.5703125" customWidth="1"/>
    <col min="7075" max="7076" width="5.42578125" customWidth="1"/>
    <col min="7077" max="7077" width="5.5703125" customWidth="1"/>
    <col min="7078" max="7078" width="17.42578125" customWidth="1"/>
    <col min="7079" max="7079" width="19.42578125" customWidth="1"/>
    <col min="7080" max="7080" width="9.5703125" customWidth="1"/>
    <col min="7081" max="7083" width="4.140625" customWidth="1"/>
    <col min="7084" max="7084" width="3.85546875" customWidth="1"/>
    <col min="7085" max="7086" width="4.42578125" customWidth="1"/>
    <col min="7087" max="7087" width="4.5703125" customWidth="1"/>
    <col min="7088" max="7088" width="6.42578125" customWidth="1"/>
    <col min="7089" max="7089" width="10" customWidth="1"/>
    <col min="7090" max="7090" width="3.85546875" customWidth="1"/>
    <col min="7091" max="7091" width="4.42578125" customWidth="1"/>
    <col min="7092" max="7092" width="5.42578125" customWidth="1"/>
    <col min="7093" max="7093" width="6.140625" customWidth="1"/>
    <col min="7094" max="7094" width="5.85546875" customWidth="1"/>
    <col min="7095" max="7095" width="5.5703125" customWidth="1"/>
    <col min="7096" max="7096" width="9.140625" customWidth="1"/>
    <col min="7097" max="7097" width="3.85546875" customWidth="1"/>
    <col min="7098" max="7098" width="4.42578125" customWidth="1"/>
    <col min="7099" max="7099" width="5.5703125" customWidth="1"/>
    <col min="7100" max="7101" width="5.42578125" customWidth="1"/>
    <col min="7102" max="7102" width="5.5703125" customWidth="1"/>
    <col min="7103" max="7104" width="20.5703125" customWidth="1"/>
    <col min="7105" max="7105" width="9.5703125" customWidth="1"/>
    <col min="7106" max="7108" width="4.140625" customWidth="1"/>
    <col min="7109" max="7109" width="3.85546875" customWidth="1"/>
    <col min="7110" max="7111" width="4.42578125" customWidth="1"/>
    <col min="7112" max="7112" width="4.5703125" customWidth="1"/>
    <col min="7113" max="7113" width="6.42578125" customWidth="1"/>
    <col min="7114" max="7114" width="10" customWidth="1"/>
    <col min="7115" max="7115" width="3.85546875" customWidth="1"/>
    <col min="7116" max="7116" width="4.42578125" customWidth="1"/>
    <col min="7117" max="7117" width="5.42578125" customWidth="1"/>
    <col min="7118" max="7118" width="6.140625" customWidth="1"/>
    <col min="7119" max="7119" width="5.85546875" customWidth="1"/>
    <col min="7120" max="7120" width="5.5703125" customWidth="1"/>
    <col min="7121" max="7121" width="9.140625" customWidth="1"/>
    <col min="7122" max="7122" width="3.85546875" customWidth="1"/>
    <col min="7123" max="7123" width="4.42578125" customWidth="1"/>
    <col min="7124" max="7124" width="5.5703125" customWidth="1"/>
    <col min="7125" max="7126" width="5.42578125" customWidth="1"/>
    <col min="7127" max="7127" width="5.5703125" customWidth="1"/>
    <col min="7128" max="7129" width="21.140625" customWidth="1"/>
    <col min="7130" max="7130" width="9.5703125" customWidth="1"/>
    <col min="7131" max="7133" width="4.140625" customWidth="1"/>
    <col min="7134" max="7134" width="3.85546875" customWidth="1"/>
    <col min="7135" max="7136" width="4.42578125" customWidth="1"/>
    <col min="7137" max="7137" width="4.5703125" customWidth="1"/>
    <col min="7138" max="7138" width="6.42578125" customWidth="1"/>
    <col min="7139" max="7139" width="10" customWidth="1"/>
    <col min="7140" max="7140" width="3.85546875" customWidth="1"/>
    <col min="7141" max="7141" width="4.42578125" customWidth="1"/>
    <col min="7142" max="7142" width="5.42578125" customWidth="1"/>
    <col min="7143" max="7143" width="6.140625" customWidth="1"/>
    <col min="7144" max="7144" width="5.85546875" customWidth="1"/>
    <col min="7145" max="7145" width="5.5703125" customWidth="1"/>
    <col min="7146" max="7146" width="9.140625" customWidth="1"/>
    <col min="7147" max="7147" width="3.85546875" customWidth="1"/>
    <col min="7148" max="7148" width="4.42578125" customWidth="1"/>
    <col min="7149" max="7149" width="5.5703125" customWidth="1"/>
    <col min="7150" max="7151" width="5.42578125" customWidth="1"/>
    <col min="7152" max="7152" width="5.5703125" customWidth="1"/>
    <col min="7153" max="7153" width="0.85546875" customWidth="1"/>
    <col min="7161" max="7161" width="9.5703125" customWidth="1"/>
    <col min="7162" max="7162" width="4.140625" customWidth="1"/>
    <col min="7163" max="7163" width="6.140625" customWidth="1"/>
    <col min="7164" max="7164" width="4.140625" customWidth="1"/>
    <col min="7165" max="7165" width="5.140625" customWidth="1"/>
    <col min="7166" max="7167" width="5.42578125" customWidth="1"/>
    <col min="7168" max="7168" width="4.5703125" customWidth="1"/>
    <col min="7169" max="7169" width="6.42578125" customWidth="1"/>
    <col min="7170" max="7170" width="10" customWidth="1"/>
    <col min="7171" max="7171" width="3.85546875" customWidth="1"/>
    <col min="7172" max="7172" width="4.42578125" customWidth="1"/>
    <col min="7173" max="7173" width="5.42578125" customWidth="1"/>
    <col min="7174" max="7174" width="6.140625" customWidth="1"/>
    <col min="7175" max="7175" width="5.85546875" customWidth="1"/>
    <col min="7176" max="7176" width="6.85546875" customWidth="1"/>
    <col min="7177" max="7177" width="9.140625" customWidth="1"/>
    <col min="7178" max="7178" width="3.85546875" customWidth="1"/>
    <col min="7179" max="7179" width="4.42578125" customWidth="1"/>
    <col min="7180" max="7180" width="5.5703125" customWidth="1"/>
    <col min="7181" max="7182" width="5.42578125" customWidth="1"/>
    <col min="7183" max="7183" width="5.5703125" customWidth="1"/>
    <col min="7184" max="7185" width="27.42578125" customWidth="1"/>
    <col min="7186" max="7186" width="9.5703125" customWidth="1"/>
    <col min="7187" max="7189" width="4.140625" customWidth="1"/>
    <col min="7190" max="7191" width="4.5703125" customWidth="1"/>
    <col min="7192" max="7192" width="4.85546875" customWidth="1"/>
    <col min="7193" max="7193" width="4.5703125" customWidth="1"/>
    <col min="7194" max="7194" width="6.42578125" customWidth="1"/>
    <col min="7195" max="7195" width="10" customWidth="1"/>
    <col min="7196" max="7196" width="3.85546875" customWidth="1"/>
    <col min="7197" max="7197" width="4.42578125" customWidth="1"/>
    <col min="7198" max="7198" width="5.85546875" customWidth="1"/>
    <col min="7199" max="7199" width="6.140625" customWidth="1"/>
    <col min="7200" max="7200" width="5.85546875" customWidth="1"/>
    <col min="7201" max="7201" width="5.5703125" customWidth="1"/>
    <col min="7202" max="7202" width="9.140625" customWidth="1"/>
    <col min="7203" max="7203" width="3.85546875" customWidth="1"/>
    <col min="7204" max="7204" width="4.42578125" customWidth="1"/>
    <col min="7205" max="7205" width="5.5703125" customWidth="1"/>
    <col min="7206" max="7207" width="5.42578125" customWidth="1"/>
    <col min="7208" max="7208" width="5.5703125" customWidth="1"/>
    <col min="7209" max="7209" width="13.85546875" customWidth="1"/>
    <col min="7210" max="7210" width="22.42578125" customWidth="1"/>
    <col min="7211" max="7211" width="9.5703125" customWidth="1"/>
    <col min="7212" max="7214" width="4.140625" customWidth="1"/>
    <col min="7215" max="7217" width="4.42578125" customWidth="1"/>
    <col min="7218" max="7218" width="4.5703125" customWidth="1"/>
    <col min="7219" max="7219" width="6.42578125" customWidth="1"/>
    <col min="7220" max="7220" width="10" customWidth="1"/>
    <col min="7221" max="7221" width="3.85546875" customWidth="1"/>
    <col min="7222" max="7222" width="4.42578125" customWidth="1"/>
    <col min="7223" max="7223" width="5.42578125" customWidth="1"/>
    <col min="7224" max="7224" width="6.140625" customWidth="1"/>
    <col min="7225" max="7225" width="5.85546875" customWidth="1"/>
    <col min="7226" max="7226" width="5.5703125" customWidth="1"/>
    <col min="7227" max="7227" width="9.140625" customWidth="1"/>
    <col min="7228" max="7228" width="3.85546875" customWidth="1"/>
    <col min="7229" max="7229" width="4.42578125" customWidth="1"/>
    <col min="7230" max="7230" width="5.5703125" customWidth="1"/>
    <col min="7231" max="7232" width="5.42578125" customWidth="1"/>
    <col min="7233" max="7233" width="5.5703125" customWidth="1"/>
    <col min="7234" max="7235" width="18.42578125" customWidth="1"/>
    <col min="7236" max="7236" width="9.5703125" customWidth="1"/>
    <col min="7237" max="7239" width="4.140625" customWidth="1"/>
    <col min="7240" max="7240" width="3.85546875" customWidth="1"/>
    <col min="7241" max="7242" width="4.42578125" customWidth="1"/>
    <col min="7243" max="7243" width="4.5703125" customWidth="1"/>
    <col min="7244" max="7244" width="6.42578125" customWidth="1"/>
    <col min="7245" max="7245" width="10" customWidth="1"/>
    <col min="7246" max="7246" width="3.85546875" customWidth="1"/>
    <col min="7247" max="7247" width="4.42578125" customWidth="1"/>
    <col min="7248" max="7248" width="5.42578125" customWidth="1"/>
    <col min="7249" max="7249" width="6.140625" customWidth="1"/>
    <col min="7250" max="7250" width="5.85546875" customWidth="1"/>
    <col min="7251" max="7251" width="5.5703125" customWidth="1"/>
    <col min="7252" max="7252" width="9.140625" customWidth="1"/>
    <col min="7253" max="7253" width="3.85546875" customWidth="1"/>
    <col min="7254" max="7254" width="4.42578125" customWidth="1"/>
    <col min="7255" max="7255" width="5.5703125" customWidth="1"/>
    <col min="7256" max="7257" width="5.42578125" customWidth="1"/>
    <col min="7258" max="7258" width="5.5703125" customWidth="1"/>
    <col min="7259" max="7260" width="23.5703125" customWidth="1"/>
    <col min="7261" max="7261" width="9.5703125" customWidth="1"/>
    <col min="7262" max="7264" width="4.140625" customWidth="1"/>
    <col min="7265" max="7265" width="3.85546875" customWidth="1"/>
    <col min="7266" max="7267" width="4.42578125" customWidth="1"/>
    <col min="7268" max="7268" width="4.5703125" customWidth="1"/>
    <col min="7269" max="7269" width="6.42578125" customWidth="1"/>
    <col min="7270" max="7270" width="10" customWidth="1"/>
    <col min="7271" max="7271" width="3.85546875" customWidth="1"/>
    <col min="7272" max="7272" width="4.42578125" customWidth="1"/>
    <col min="7273" max="7273" width="5.42578125" customWidth="1"/>
    <col min="7274" max="7274" width="6.140625" customWidth="1"/>
    <col min="7275" max="7275" width="5.85546875" customWidth="1"/>
    <col min="7276" max="7276" width="5.5703125" customWidth="1"/>
    <col min="7277" max="7277" width="9.140625" customWidth="1"/>
    <col min="7278" max="7278" width="3.85546875" customWidth="1"/>
    <col min="7279" max="7279" width="4.42578125" customWidth="1"/>
    <col min="7280" max="7280" width="5.5703125" customWidth="1"/>
    <col min="7281" max="7282" width="5.42578125" customWidth="1"/>
    <col min="7283" max="7283" width="5.5703125" customWidth="1"/>
    <col min="7284" max="7285" width="16.5703125" customWidth="1"/>
    <col min="7286" max="7286" width="9.5703125" customWidth="1"/>
    <col min="7287" max="7289" width="4.140625" customWidth="1"/>
    <col min="7290" max="7290" width="3.85546875" customWidth="1"/>
    <col min="7291" max="7292" width="4.42578125" customWidth="1"/>
    <col min="7293" max="7293" width="4.5703125" customWidth="1"/>
    <col min="7294" max="7294" width="6.42578125" customWidth="1"/>
    <col min="7295" max="7295" width="10" customWidth="1"/>
    <col min="7296" max="7296" width="3.85546875" customWidth="1"/>
    <col min="7297" max="7297" width="4.42578125" customWidth="1"/>
    <col min="7298" max="7298" width="5.42578125" customWidth="1"/>
    <col min="7299" max="7299" width="6.140625" customWidth="1"/>
    <col min="7300" max="7300" width="5.85546875" customWidth="1"/>
    <col min="7301" max="7301" width="5.5703125" customWidth="1"/>
    <col min="7302" max="7302" width="9.140625" customWidth="1"/>
    <col min="7303" max="7303" width="3.85546875" customWidth="1"/>
    <col min="7304" max="7304" width="4.42578125" customWidth="1"/>
    <col min="7305" max="7305" width="5.5703125" customWidth="1"/>
    <col min="7306" max="7307" width="5.42578125" customWidth="1"/>
    <col min="7308" max="7308" width="5.5703125" customWidth="1"/>
    <col min="7309" max="7310" width="23.42578125" customWidth="1"/>
    <col min="7311" max="7311" width="9.5703125" customWidth="1"/>
    <col min="7312" max="7314" width="4.140625" customWidth="1"/>
    <col min="7315" max="7315" width="3.85546875" customWidth="1"/>
    <col min="7316" max="7317" width="4.42578125" customWidth="1"/>
    <col min="7318" max="7318" width="4.5703125" customWidth="1"/>
    <col min="7319" max="7319" width="6.42578125" customWidth="1"/>
    <col min="7320" max="7320" width="10" customWidth="1"/>
    <col min="7321" max="7321" width="3.85546875" customWidth="1"/>
    <col min="7322" max="7322" width="4.42578125" customWidth="1"/>
    <col min="7323" max="7323" width="5.42578125" customWidth="1"/>
    <col min="7324" max="7324" width="6.140625" customWidth="1"/>
    <col min="7325" max="7325" width="5.85546875" customWidth="1"/>
    <col min="7326" max="7326" width="5.5703125" customWidth="1"/>
    <col min="7327" max="7327" width="9.140625" customWidth="1"/>
    <col min="7328" max="7328" width="3.85546875" customWidth="1"/>
    <col min="7329" max="7329" width="4.42578125" customWidth="1"/>
    <col min="7330" max="7330" width="5.5703125" customWidth="1"/>
    <col min="7331" max="7332" width="5.42578125" customWidth="1"/>
    <col min="7333" max="7333" width="5.5703125" customWidth="1"/>
    <col min="7334" max="7334" width="17.42578125" customWidth="1"/>
    <col min="7335" max="7335" width="19.42578125" customWidth="1"/>
    <col min="7336" max="7336" width="9.5703125" customWidth="1"/>
    <col min="7337" max="7339" width="4.140625" customWidth="1"/>
    <col min="7340" max="7340" width="3.85546875" customWidth="1"/>
    <col min="7341" max="7342" width="4.42578125" customWidth="1"/>
    <col min="7343" max="7343" width="4.5703125" customWidth="1"/>
    <col min="7344" max="7344" width="6.42578125" customWidth="1"/>
    <col min="7345" max="7345" width="10" customWidth="1"/>
    <col min="7346" max="7346" width="3.85546875" customWidth="1"/>
    <col min="7347" max="7347" width="4.42578125" customWidth="1"/>
    <col min="7348" max="7348" width="5.42578125" customWidth="1"/>
    <col min="7349" max="7349" width="6.140625" customWidth="1"/>
    <col min="7350" max="7350" width="5.85546875" customWidth="1"/>
    <col min="7351" max="7351" width="5.5703125" customWidth="1"/>
    <col min="7352" max="7352" width="9.140625" customWidth="1"/>
    <col min="7353" max="7353" width="3.85546875" customWidth="1"/>
    <col min="7354" max="7354" width="4.42578125" customWidth="1"/>
    <col min="7355" max="7355" width="5.5703125" customWidth="1"/>
    <col min="7356" max="7357" width="5.42578125" customWidth="1"/>
    <col min="7358" max="7358" width="5.5703125" customWidth="1"/>
    <col min="7359" max="7360" width="20.5703125" customWidth="1"/>
    <col min="7361" max="7361" width="9.5703125" customWidth="1"/>
    <col min="7362" max="7364" width="4.140625" customWidth="1"/>
    <col min="7365" max="7365" width="3.85546875" customWidth="1"/>
    <col min="7366" max="7367" width="4.42578125" customWidth="1"/>
    <col min="7368" max="7368" width="4.5703125" customWidth="1"/>
    <col min="7369" max="7369" width="6.42578125" customWidth="1"/>
    <col min="7370" max="7370" width="10" customWidth="1"/>
    <col min="7371" max="7371" width="3.85546875" customWidth="1"/>
    <col min="7372" max="7372" width="4.42578125" customWidth="1"/>
    <col min="7373" max="7373" width="5.42578125" customWidth="1"/>
    <col min="7374" max="7374" width="6.140625" customWidth="1"/>
    <col min="7375" max="7375" width="5.85546875" customWidth="1"/>
    <col min="7376" max="7376" width="5.5703125" customWidth="1"/>
    <col min="7377" max="7377" width="9.140625" customWidth="1"/>
    <col min="7378" max="7378" width="3.85546875" customWidth="1"/>
    <col min="7379" max="7379" width="4.42578125" customWidth="1"/>
    <col min="7380" max="7380" width="5.5703125" customWidth="1"/>
    <col min="7381" max="7382" width="5.42578125" customWidth="1"/>
    <col min="7383" max="7383" width="5.5703125" customWidth="1"/>
    <col min="7384" max="7385" width="21.140625" customWidth="1"/>
    <col min="7386" max="7386" width="9.5703125" customWidth="1"/>
    <col min="7387" max="7389" width="4.140625" customWidth="1"/>
    <col min="7390" max="7390" width="3.85546875" customWidth="1"/>
    <col min="7391" max="7392" width="4.42578125" customWidth="1"/>
    <col min="7393" max="7393" width="4.5703125" customWidth="1"/>
    <col min="7394" max="7394" width="6.42578125" customWidth="1"/>
    <col min="7395" max="7395" width="10" customWidth="1"/>
    <col min="7396" max="7396" width="3.85546875" customWidth="1"/>
    <col min="7397" max="7397" width="4.42578125" customWidth="1"/>
    <col min="7398" max="7398" width="5.42578125" customWidth="1"/>
    <col min="7399" max="7399" width="6.140625" customWidth="1"/>
    <col min="7400" max="7400" width="5.85546875" customWidth="1"/>
    <col min="7401" max="7401" width="5.5703125" customWidth="1"/>
    <col min="7402" max="7402" width="9.140625" customWidth="1"/>
    <col min="7403" max="7403" width="3.85546875" customWidth="1"/>
    <col min="7404" max="7404" width="4.42578125" customWidth="1"/>
    <col min="7405" max="7405" width="5.5703125" customWidth="1"/>
    <col min="7406" max="7407" width="5.42578125" customWidth="1"/>
    <col min="7408" max="7408" width="5.5703125" customWidth="1"/>
    <col min="7409" max="7409" width="0.85546875" customWidth="1"/>
    <col min="7417" max="7417" width="9.5703125" customWidth="1"/>
    <col min="7418" max="7418" width="4.140625" customWidth="1"/>
    <col min="7419" max="7419" width="6.140625" customWidth="1"/>
    <col min="7420" max="7420" width="4.140625" customWidth="1"/>
    <col min="7421" max="7421" width="5.140625" customWidth="1"/>
    <col min="7422" max="7423" width="5.42578125" customWidth="1"/>
    <col min="7424" max="7424" width="4.5703125" customWidth="1"/>
    <col min="7425" max="7425" width="6.42578125" customWidth="1"/>
    <col min="7426" max="7426" width="10" customWidth="1"/>
    <col min="7427" max="7427" width="3.85546875" customWidth="1"/>
    <col min="7428" max="7428" width="4.42578125" customWidth="1"/>
    <col min="7429" max="7429" width="5.42578125" customWidth="1"/>
    <col min="7430" max="7430" width="6.140625" customWidth="1"/>
    <col min="7431" max="7431" width="5.85546875" customWidth="1"/>
    <col min="7432" max="7432" width="6.85546875" customWidth="1"/>
    <col min="7433" max="7433" width="9.140625" customWidth="1"/>
    <col min="7434" max="7434" width="3.85546875" customWidth="1"/>
    <col min="7435" max="7435" width="4.42578125" customWidth="1"/>
    <col min="7436" max="7436" width="5.5703125" customWidth="1"/>
    <col min="7437" max="7438" width="5.42578125" customWidth="1"/>
    <col min="7439" max="7439" width="5.5703125" customWidth="1"/>
    <col min="7440" max="7441" width="27.42578125" customWidth="1"/>
    <col min="7442" max="7442" width="9.5703125" customWidth="1"/>
    <col min="7443" max="7445" width="4.140625" customWidth="1"/>
    <col min="7446" max="7447" width="4.5703125" customWidth="1"/>
    <col min="7448" max="7448" width="4.85546875" customWidth="1"/>
    <col min="7449" max="7449" width="4.5703125" customWidth="1"/>
    <col min="7450" max="7450" width="6.42578125" customWidth="1"/>
    <col min="7451" max="7451" width="10" customWidth="1"/>
    <col min="7452" max="7452" width="3.85546875" customWidth="1"/>
    <col min="7453" max="7453" width="4.42578125" customWidth="1"/>
    <col min="7454" max="7454" width="5.85546875" customWidth="1"/>
    <col min="7455" max="7455" width="6.140625" customWidth="1"/>
    <col min="7456" max="7456" width="5.85546875" customWidth="1"/>
    <col min="7457" max="7457" width="5.5703125" customWidth="1"/>
    <col min="7458" max="7458" width="9.140625" customWidth="1"/>
    <col min="7459" max="7459" width="3.85546875" customWidth="1"/>
    <col min="7460" max="7460" width="4.42578125" customWidth="1"/>
    <col min="7461" max="7461" width="5.5703125" customWidth="1"/>
    <col min="7462" max="7463" width="5.42578125" customWidth="1"/>
    <col min="7464" max="7464" width="5.5703125" customWidth="1"/>
    <col min="7465" max="7465" width="13.85546875" customWidth="1"/>
    <col min="7466" max="7466" width="22.42578125" customWidth="1"/>
    <col min="7467" max="7467" width="9.5703125" customWidth="1"/>
    <col min="7468" max="7470" width="4.140625" customWidth="1"/>
    <col min="7471" max="7473" width="4.42578125" customWidth="1"/>
    <col min="7474" max="7474" width="4.5703125" customWidth="1"/>
    <col min="7475" max="7475" width="6.42578125" customWidth="1"/>
    <col min="7476" max="7476" width="10" customWidth="1"/>
    <col min="7477" max="7477" width="3.85546875" customWidth="1"/>
    <col min="7478" max="7478" width="4.42578125" customWidth="1"/>
    <col min="7479" max="7479" width="5.42578125" customWidth="1"/>
    <col min="7480" max="7480" width="6.140625" customWidth="1"/>
    <col min="7481" max="7481" width="5.85546875" customWidth="1"/>
    <col min="7482" max="7482" width="5.5703125" customWidth="1"/>
    <col min="7483" max="7483" width="9.140625" customWidth="1"/>
    <col min="7484" max="7484" width="3.85546875" customWidth="1"/>
    <col min="7485" max="7485" width="4.42578125" customWidth="1"/>
    <col min="7486" max="7486" width="5.5703125" customWidth="1"/>
    <col min="7487" max="7488" width="5.42578125" customWidth="1"/>
    <col min="7489" max="7489" width="5.5703125" customWidth="1"/>
    <col min="7490" max="7491" width="18.42578125" customWidth="1"/>
    <col min="7492" max="7492" width="9.5703125" customWidth="1"/>
    <col min="7493" max="7495" width="4.140625" customWidth="1"/>
    <col min="7496" max="7496" width="3.85546875" customWidth="1"/>
    <col min="7497" max="7498" width="4.42578125" customWidth="1"/>
    <col min="7499" max="7499" width="4.5703125" customWidth="1"/>
    <col min="7500" max="7500" width="6.42578125" customWidth="1"/>
    <col min="7501" max="7501" width="10" customWidth="1"/>
    <col min="7502" max="7502" width="3.85546875" customWidth="1"/>
    <col min="7503" max="7503" width="4.42578125" customWidth="1"/>
    <col min="7504" max="7504" width="5.42578125" customWidth="1"/>
    <col min="7505" max="7505" width="6.140625" customWidth="1"/>
    <col min="7506" max="7506" width="5.85546875" customWidth="1"/>
    <col min="7507" max="7507" width="5.5703125" customWidth="1"/>
    <col min="7508" max="7508" width="9.140625" customWidth="1"/>
    <col min="7509" max="7509" width="3.85546875" customWidth="1"/>
    <col min="7510" max="7510" width="4.42578125" customWidth="1"/>
    <col min="7511" max="7511" width="5.5703125" customWidth="1"/>
    <col min="7512" max="7513" width="5.42578125" customWidth="1"/>
    <col min="7514" max="7514" width="5.5703125" customWidth="1"/>
    <col min="7515" max="7516" width="23.5703125" customWidth="1"/>
    <col min="7517" max="7517" width="9.5703125" customWidth="1"/>
    <col min="7518" max="7520" width="4.140625" customWidth="1"/>
    <col min="7521" max="7521" width="3.85546875" customWidth="1"/>
    <col min="7522" max="7523" width="4.42578125" customWidth="1"/>
    <col min="7524" max="7524" width="4.5703125" customWidth="1"/>
    <col min="7525" max="7525" width="6.42578125" customWidth="1"/>
    <col min="7526" max="7526" width="10" customWidth="1"/>
    <col min="7527" max="7527" width="3.85546875" customWidth="1"/>
    <col min="7528" max="7528" width="4.42578125" customWidth="1"/>
    <col min="7529" max="7529" width="5.42578125" customWidth="1"/>
    <col min="7530" max="7530" width="6.140625" customWidth="1"/>
    <col min="7531" max="7531" width="5.85546875" customWidth="1"/>
    <col min="7532" max="7532" width="5.5703125" customWidth="1"/>
    <col min="7533" max="7533" width="9.140625" customWidth="1"/>
    <col min="7534" max="7534" width="3.85546875" customWidth="1"/>
    <col min="7535" max="7535" width="4.42578125" customWidth="1"/>
    <col min="7536" max="7536" width="5.5703125" customWidth="1"/>
    <col min="7537" max="7538" width="5.42578125" customWidth="1"/>
    <col min="7539" max="7539" width="5.5703125" customWidth="1"/>
    <col min="7540" max="7541" width="16.5703125" customWidth="1"/>
    <col min="7542" max="7542" width="9.5703125" customWidth="1"/>
    <col min="7543" max="7545" width="4.140625" customWidth="1"/>
    <col min="7546" max="7546" width="3.85546875" customWidth="1"/>
    <col min="7547" max="7548" width="4.42578125" customWidth="1"/>
    <col min="7549" max="7549" width="4.5703125" customWidth="1"/>
    <col min="7550" max="7550" width="6.42578125" customWidth="1"/>
    <col min="7551" max="7551" width="10" customWidth="1"/>
    <col min="7552" max="7552" width="3.85546875" customWidth="1"/>
    <col min="7553" max="7553" width="4.42578125" customWidth="1"/>
    <col min="7554" max="7554" width="5.42578125" customWidth="1"/>
    <col min="7555" max="7555" width="6.140625" customWidth="1"/>
    <col min="7556" max="7556" width="5.85546875" customWidth="1"/>
    <col min="7557" max="7557" width="5.5703125" customWidth="1"/>
    <col min="7558" max="7558" width="9.140625" customWidth="1"/>
    <col min="7559" max="7559" width="3.85546875" customWidth="1"/>
    <col min="7560" max="7560" width="4.42578125" customWidth="1"/>
    <col min="7561" max="7561" width="5.5703125" customWidth="1"/>
    <col min="7562" max="7563" width="5.42578125" customWidth="1"/>
    <col min="7564" max="7564" width="5.5703125" customWidth="1"/>
    <col min="7565" max="7566" width="23.42578125" customWidth="1"/>
    <col min="7567" max="7567" width="9.5703125" customWidth="1"/>
    <col min="7568" max="7570" width="4.140625" customWidth="1"/>
    <col min="7571" max="7571" width="3.85546875" customWidth="1"/>
    <col min="7572" max="7573" width="4.42578125" customWidth="1"/>
    <col min="7574" max="7574" width="4.5703125" customWidth="1"/>
    <col min="7575" max="7575" width="6.42578125" customWidth="1"/>
    <col min="7576" max="7576" width="10" customWidth="1"/>
    <col min="7577" max="7577" width="3.85546875" customWidth="1"/>
    <col min="7578" max="7578" width="4.42578125" customWidth="1"/>
    <col min="7579" max="7579" width="5.42578125" customWidth="1"/>
    <col min="7580" max="7580" width="6.140625" customWidth="1"/>
    <col min="7581" max="7581" width="5.85546875" customWidth="1"/>
    <col min="7582" max="7582" width="5.5703125" customWidth="1"/>
    <col min="7583" max="7583" width="9.140625" customWidth="1"/>
    <col min="7584" max="7584" width="3.85546875" customWidth="1"/>
    <col min="7585" max="7585" width="4.42578125" customWidth="1"/>
    <col min="7586" max="7586" width="5.5703125" customWidth="1"/>
    <col min="7587" max="7588" width="5.42578125" customWidth="1"/>
    <col min="7589" max="7589" width="5.5703125" customWidth="1"/>
    <col min="7590" max="7590" width="17.42578125" customWidth="1"/>
    <col min="7591" max="7591" width="19.42578125" customWidth="1"/>
    <col min="7592" max="7592" width="9.5703125" customWidth="1"/>
    <col min="7593" max="7595" width="4.140625" customWidth="1"/>
    <col min="7596" max="7596" width="3.85546875" customWidth="1"/>
    <col min="7597" max="7598" width="4.42578125" customWidth="1"/>
    <col min="7599" max="7599" width="4.5703125" customWidth="1"/>
    <col min="7600" max="7600" width="6.42578125" customWidth="1"/>
    <col min="7601" max="7601" width="10" customWidth="1"/>
    <col min="7602" max="7602" width="3.85546875" customWidth="1"/>
    <col min="7603" max="7603" width="4.42578125" customWidth="1"/>
    <col min="7604" max="7604" width="5.42578125" customWidth="1"/>
    <col min="7605" max="7605" width="6.140625" customWidth="1"/>
    <col min="7606" max="7606" width="5.85546875" customWidth="1"/>
    <col min="7607" max="7607" width="5.5703125" customWidth="1"/>
    <col min="7608" max="7608" width="9.140625" customWidth="1"/>
    <col min="7609" max="7609" width="3.85546875" customWidth="1"/>
    <col min="7610" max="7610" width="4.42578125" customWidth="1"/>
    <col min="7611" max="7611" width="5.5703125" customWidth="1"/>
    <col min="7612" max="7613" width="5.42578125" customWidth="1"/>
    <col min="7614" max="7614" width="5.5703125" customWidth="1"/>
    <col min="7615" max="7616" width="20.5703125" customWidth="1"/>
    <col min="7617" max="7617" width="9.5703125" customWidth="1"/>
    <col min="7618" max="7620" width="4.140625" customWidth="1"/>
    <col min="7621" max="7621" width="3.85546875" customWidth="1"/>
    <col min="7622" max="7623" width="4.42578125" customWidth="1"/>
    <col min="7624" max="7624" width="4.5703125" customWidth="1"/>
    <col min="7625" max="7625" width="6.42578125" customWidth="1"/>
    <col min="7626" max="7626" width="10" customWidth="1"/>
    <col min="7627" max="7627" width="3.85546875" customWidth="1"/>
    <col min="7628" max="7628" width="4.42578125" customWidth="1"/>
    <col min="7629" max="7629" width="5.42578125" customWidth="1"/>
    <col min="7630" max="7630" width="6.140625" customWidth="1"/>
    <col min="7631" max="7631" width="5.85546875" customWidth="1"/>
    <col min="7632" max="7632" width="5.5703125" customWidth="1"/>
    <col min="7633" max="7633" width="9.140625" customWidth="1"/>
    <col min="7634" max="7634" width="3.85546875" customWidth="1"/>
    <col min="7635" max="7635" width="4.42578125" customWidth="1"/>
    <col min="7636" max="7636" width="5.5703125" customWidth="1"/>
    <col min="7637" max="7638" width="5.42578125" customWidth="1"/>
    <col min="7639" max="7639" width="5.5703125" customWidth="1"/>
    <col min="7640" max="7641" width="21.140625" customWidth="1"/>
    <col min="7642" max="7642" width="9.5703125" customWidth="1"/>
    <col min="7643" max="7645" width="4.140625" customWidth="1"/>
    <col min="7646" max="7646" width="3.85546875" customWidth="1"/>
    <col min="7647" max="7648" width="4.42578125" customWidth="1"/>
    <col min="7649" max="7649" width="4.5703125" customWidth="1"/>
    <col min="7650" max="7650" width="6.42578125" customWidth="1"/>
    <col min="7651" max="7651" width="10" customWidth="1"/>
    <col min="7652" max="7652" width="3.85546875" customWidth="1"/>
    <col min="7653" max="7653" width="4.42578125" customWidth="1"/>
    <col min="7654" max="7654" width="5.42578125" customWidth="1"/>
    <col min="7655" max="7655" width="6.140625" customWidth="1"/>
    <col min="7656" max="7656" width="5.85546875" customWidth="1"/>
    <col min="7657" max="7657" width="5.5703125" customWidth="1"/>
    <col min="7658" max="7658" width="9.140625" customWidth="1"/>
    <col min="7659" max="7659" width="3.85546875" customWidth="1"/>
    <col min="7660" max="7660" width="4.42578125" customWidth="1"/>
    <col min="7661" max="7661" width="5.5703125" customWidth="1"/>
    <col min="7662" max="7663" width="5.42578125" customWidth="1"/>
    <col min="7664" max="7664" width="5.5703125" customWidth="1"/>
    <col min="7665" max="7665" width="0.85546875" customWidth="1"/>
    <col min="7673" max="7673" width="9.5703125" customWidth="1"/>
    <col min="7674" max="7674" width="4.140625" customWidth="1"/>
    <col min="7675" max="7675" width="6.140625" customWidth="1"/>
    <col min="7676" max="7676" width="4.140625" customWidth="1"/>
    <col min="7677" max="7677" width="5.140625" customWidth="1"/>
    <col min="7678" max="7679" width="5.42578125" customWidth="1"/>
    <col min="7680" max="7680" width="4.5703125" customWidth="1"/>
    <col min="7681" max="7681" width="6.42578125" customWidth="1"/>
    <col min="7682" max="7682" width="10" customWidth="1"/>
    <col min="7683" max="7683" width="3.85546875" customWidth="1"/>
    <col min="7684" max="7684" width="4.42578125" customWidth="1"/>
    <col min="7685" max="7685" width="5.42578125" customWidth="1"/>
    <col min="7686" max="7686" width="6.140625" customWidth="1"/>
    <col min="7687" max="7687" width="5.85546875" customWidth="1"/>
    <col min="7688" max="7688" width="6.85546875" customWidth="1"/>
    <col min="7689" max="7689" width="9.140625" customWidth="1"/>
    <col min="7690" max="7690" width="3.85546875" customWidth="1"/>
    <col min="7691" max="7691" width="4.42578125" customWidth="1"/>
    <col min="7692" max="7692" width="5.5703125" customWidth="1"/>
    <col min="7693" max="7694" width="5.42578125" customWidth="1"/>
    <col min="7695" max="7695" width="5.5703125" customWidth="1"/>
    <col min="7696" max="7697" width="27.42578125" customWidth="1"/>
    <col min="7698" max="7698" width="9.5703125" customWidth="1"/>
    <col min="7699" max="7701" width="4.140625" customWidth="1"/>
    <col min="7702" max="7703" width="4.5703125" customWidth="1"/>
    <col min="7704" max="7704" width="4.85546875" customWidth="1"/>
    <col min="7705" max="7705" width="4.5703125" customWidth="1"/>
    <col min="7706" max="7706" width="6.42578125" customWidth="1"/>
    <col min="7707" max="7707" width="10" customWidth="1"/>
    <col min="7708" max="7708" width="3.85546875" customWidth="1"/>
    <col min="7709" max="7709" width="4.42578125" customWidth="1"/>
    <col min="7710" max="7710" width="5.85546875" customWidth="1"/>
    <col min="7711" max="7711" width="6.140625" customWidth="1"/>
    <col min="7712" max="7712" width="5.85546875" customWidth="1"/>
    <col min="7713" max="7713" width="5.5703125" customWidth="1"/>
    <col min="7714" max="7714" width="9.140625" customWidth="1"/>
    <col min="7715" max="7715" width="3.85546875" customWidth="1"/>
    <col min="7716" max="7716" width="4.42578125" customWidth="1"/>
    <col min="7717" max="7717" width="5.5703125" customWidth="1"/>
    <col min="7718" max="7719" width="5.42578125" customWidth="1"/>
    <col min="7720" max="7720" width="5.5703125" customWidth="1"/>
    <col min="7721" max="7721" width="13.85546875" customWidth="1"/>
    <col min="7722" max="7722" width="22.42578125" customWidth="1"/>
    <col min="7723" max="7723" width="9.5703125" customWidth="1"/>
    <col min="7724" max="7726" width="4.140625" customWidth="1"/>
    <col min="7727" max="7729" width="4.42578125" customWidth="1"/>
    <col min="7730" max="7730" width="4.5703125" customWidth="1"/>
    <col min="7731" max="7731" width="6.42578125" customWidth="1"/>
    <col min="7732" max="7732" width="10" customWidth="1"/>
    <col min="7733" max="7733" width="3.85546875" customWidth="1"/>
    <col min="7734" max="7734" width="4.42578125" customWidth="1"/>
    <col min="7735" max="7735" width="5.42578125" customWidth="1"/>
    <col min="7736" max="7736" width="6.140625" customWidth="1"/>
    <col min="7737" max="7737" width="5.85546875" customWidth="1"/>
    <col min="7738" max="7738" width="5.5703125" customWidth="1"/>
    <col min="7739" max="7739" width="9.140625" customWidth="1"/>
    <col min="7740" max="7740" width="3.85546875" customWidth="1"/>
    <col min="7741" max="7741" width="4.42578125" customWidth="1"/>
    <col min="7742" max="7742" width="5.5703125" customWidth="1"/>
    <col min="7743" max="7744" width="5.42578125" customWidth="1"/>
    <col min="7745" max="7745" width="5.5703125" customWidth="1"/>
    <col min="7746" max="7747" width="18.42578125" customWidth="1"/>
    <col min="7748" max="7748" width="9.5703125" customWidth="1"/>
    <col min="7749" max="7751" width="4.140625" customWidth="1"/>
    <col min="7752" max="7752" width="3.85546875" customWidth="1"/>
    <col min="7753" max="7754" width="4.42578125" customWidth="1"/>
    <col min="7755" max="7755" width="4.5703125" customWidth="1"/>
    <col min="7756" max="7756" width="6.42578125" customWidth="1"/>
    <col min="7757" max="7757" width="10" customWidth="1"/>
    <col min="7758" max="7758" width="3.85546875" customWidth="1"/>
    <col min="7759" max="7759" width="4.42578125" customWidth="1"/>
    <col min="7760" max="7760" width="5.42578125" customWidth="1"/>
    <col min="7761" max="7761" width="6.140625" customWidth="1"/>
    <col min="7762" max="7762" width="5.85546875" customWidth="1"/>
    <col min="7763" max="7763" width="5.5703125" customWidth="1"/>
    <col min="7764" max="7764" width="9.140625" customWidth="1"/>
    <col min="7765" max="7765" width="3.85546875" customWidth="1"/>
    <col min="7766" max="7766" width="4.42578125" customWidth="1"/>
    <col min="7767" max="7767" width="5.5703125" customWidth="1"/>
    <col min="7768" max="7769" width="5.42578125" customWidth="1"/>
    <col min="7770" max="7770" width="5.5703125" customWidth="1"/>
    <col min="7771" max="7772" width="23.5703125" customWidth="1"/>
    <col min="7773" max="7773" width="9.5703125" customWidth="1"/>
    <col min="7774" max="7776" width="4.140625" customWidth="1"/>
    <col min="7777" max="7777" width="3.85546875" customWidth="1"/>
    <col min="7778" max="7779" width="4.42578125" customWidth="1"/>
    <col min="7780" max="7780" width="4.5703125" customWidth="1"/>
    <col min="7781" max="7781" width="6.42578125" customWidth="1"/>
    <col min="7782" max="7782" width="10" customWidth="1"/>
    <col min="7783" max="7783" width="3.85546875" customWidth="1"/>
    <col min="7784" max="7784" width="4.42578125" customWidth="1"/>
    <col min="7785" max="7785" width="5.42578125" customWidth="1"/>
    <col min="7786" max="7786" width="6.140625" customWidth="1"/>
    <col min="7787" max="7787" width="5.85546875" customWidth="1"/>
    <col min="7788" max="7788" width="5.5703125" customWidth="1"/>
    <col min="7789" max="7789" width="9.140625" customWidth="1"/>
    <col min="7790" max="7790" width="3.85546875" customWidth="1"/>
    <col min="7791" max="7791" width="4.42578125" customWidth="1"/>
    <col min="7792" max="7792" width="5.5703125" customWidth="1"/>
    <col min="7793" max="7794" width="5.42578125" customWidth="1"/>
    <col min="7795" max="7795" width="5.5703125" customWidth="1"/>
    <col min="7796" max="7797" width="16.5703125" customWidth="1"/>
    <col min="7798" max="7798" width="9.5703125" customWidth="1"/>
    <col min="7799" max="7801" width="4.140625" customWidth="1"/>
    <col min="7802" max="7802" width="3.85546875" customWidth="1"/>
    <col min="7803" max="7804" width="4.42578125" customWidth="1"/>
    <col min="7805" max="7805" width="4.5703125" customWidth="1"/>
    <col min="7806" max="7806" width="6.42578125" customWidth="1"/>
    <col min="7807" max="7807" width="10" customWidth="1"/>
    <col min="7808" max="7808" width="3.85546875" customWidth="1"/>
    <col min="7809" max="7809" width="4.42578125" customWidth="1"/>
    <col min="7810" max="7810" width="5.42578125" customWidth="1"/>
    <col min="7811" max="7811" width="6.140625" customWidth="1"/>
    <col min="7812" max="7812" width="5.85546875" customWidth="1"/>
    <col min="7813" max="7813" width="5.5703125" customWidth="1"/>
    <col min="7814" max="7814" width="9.140625" customWidth="1"/>
    <col min="7815" max="7815" width="3.85546875" customWidth="1"/>
    <col min="7816" max="7816" width="4.42578125" customWidth="1"/>
    <col min="7817" max="7817" width="5.5703125" customWidth="1"/>
    <col min="7818" max="7819" width="5.42578125" customWidth="1"/>
    <col min="7820" max="7820" width="5.5703125" customWidth="1"/>
    <col min="7821" max="7822" width="23.42578125" customWidth="1"/>
    <col min="7823" max="7823" width="9.5703125" customWidth="1"/>
    <col min="7824" max="7826" width="4.140625" customWidth="1"/>
    <col min="7827" max="7827" width="3.85546875" customWidth="1"/>
    <col min="7828" max="7829" width="4.42578125" customWidth="1"/>
    <col min="7830" max="7830" width="4.5703125" customWidth="1"/>
    <col min="7831" max="7831" width="6.42578125" customWidth="1"/>
    <col min="7832" max="7832" width="10" customWidth="1"/>
    <col min="7833" max="7833" width="3.85546875" customWidth="1"/>
    <col min="7834" max="7834" width="4.42578125" customWidth="1"/>
    <col min="7835" max="7835" width="5.42578125" customWidth="1"/>
    <col min="7836" max="7836" width="6.140625" customWidth="1"/>
    <col min="7837" max="7837" width="5.85546875" customWidth="1"/>
    <col min="7838" max="7838" width="5.5703125" customWidth="1"/>
    <col min="7839" max="7839" width="9.140625" customWidth="1"/>
    <col min="7840" max="7840" width="3.85546875" customWidth="1"/>
    <col min="7841" max="7841" width="4.42578125" customWidth="1"/>
    <col min="7842" max="7842" width="5.5703125" customWidth="1"/>
    <col min="7843" max="7844" width="5.42578125" customWidth="1"/>
    <col min="7845" max="7845" width="5.5703125" customWidth="1"/>
    <col min="7846" max="7846" width="17.42578125" customWidth="1"/>
    <col min="7847" max="7847" width="19.42578125" customWidth="1"/>
    <col min="7848" max="7848" width="9.5703125" customWidth="1"/>
    <col min="7849" max="7851" width="4.140625" customWidth="1"/>
    <col min="7852" max="7852" width="3.85546875" customWidth="1"/>
    <col min="7853" max="7854" width="4.42578125" customWidth="1"/>
    <col min="7855" max="7855" width="4.5703125" customWidth="1"/>
    <col min="7856" max="7856" width="6.42578125" customWidth="1"/>
    <col min="7857" max="7857" width="10" customWidth="1"/>
    <col min="7858" max="7858" width="3.85546875" customWidth="1"/>
    <col min="7859" max="7859" width="4.42578125" customWidth="1"/>
    <col min="7860" max="7860" width="5.42578125" customWidth="1"/>
    <col min="7861" max="7861" width="6.140625" customWidth="1"/>
    <col min="7862" max="7862" width="5.85546875" customWidth="1"/>
    <col min="7863" max="7863" width="5.5703125" customWidth="1"/>
    <col min="7864" max="7864" width="9.140625" customWidth="1"/>
    <col min="7865" max="7865" width="3.85546875" customWidth="1"/>
    <col min="7866" max="7866" width="4.42578125" customWidth="1"/>
    <col min="7867" max="7867" width="5.5703125" customWidth="1"/>
    <col min="7868" max="7869" width="5.42578125" customWidth="1"/>
    <col min="7870" max="7870" width="5.5703125" customWidth="1"/>
    <col min="7871" max="7872" width="20.5703125" customWidth="1"/>
    <col min="7873" max="7873" width="9.5703125" customWidth="1"/>
    <col min="7874" max="7876" width="4.140625" customWidth="1"/>
    <col min="7877" max="7877" width="3.85546875" customWidth="1"/>
    <col min="7878" max="7879" width="4.42578125" customWidth="1"/>
    <col min="7880" max="7880" width="4.5703125" customWidth="1"/>
    <col min="7881" max="7881" width="6.42578125" customWidth="1"/>
    <col min="7882" max="7882" width="10" customWidth="1"/>
    <col min="7883" max="7883" width="3.85546875" customWidth="1"/>
    <col min="7884" max="7884" width="4.42578125" customWidth="1"/>
    <col min="7885" max="7885" width="5.42578125" customWidth="1"/>
    <col min="7886" max="7886" width="6.140625" customWidth="1"/>
    <col min="7887" max="7887" width="5.85546875" customWidth="1"/>
    <col min="7888" max="7888" width="5.5703125" customWidth="1"/>
    <col min="7889" max="7889" width="9.140625" customWidth="1"/>
    <col min="7890" max="7890" width="3.85546875" customWidth="1"/>
    <col min="7891" max="7891" width="4.42578125" customWidth="1"/>
    <col min="7892" max="7892" width="5.5703125" customWidth="1"/>
    <col min="7893" max="7894" width="5.42578125" customWidth="1"/>
    <col min="7895" max="7895" width="5.5703125" customWidth="1"/>
    <col min="7896" max="7897" width="21.140625" customWidth="1"/>
    <col min="7898" max="7898" width="9.5703125" customWidth="1"/>
    <col min="7899" max="7901" width="4.140625" customWidth="1"/>
    <col min="7902" max="7902" width="3.85546875" customWidth="1"/>
    <col min="7903" max="7904" width="4.42578125" customWidth="1"/>
    <col min="7905" max="7905" width="4.5703125" customWidth="1"/>
    <col min="7906" max="7906" width="6.42578125" customWidth="1"/>
    <col min="7907" max="7907" width="10" customWidth="1"/>
    <col min="7908" max="7908" width="3.85546875" customWidth="1"/>
    <col min="7909" max="7909" width="4.42578125" customWidth="1"/>
    <col min="7910" max="7910" width="5.42578125" customWidth="1"/>
    <col min="7911" max="7911" width="6.140625" customWidth="1"/>
    <col min="7912" max="7912" width="5.85546875" customWidth="1"/>
    <col min="7913" max="7913" width="5.5703125" customWidth="1"/>
    <col min="7914" max="7914" width="9.140625" customWidth="1"/>
    <col min="7915" max="7915" width="3.85546875" customWidth="1"/>
    <col min="7916" max="7916" width="4.42578125" customWidth="1"/>
    <col min="7917" max="7917" width="5.5703125" customWidth="1"/>
    <col min="7918" max="7919" width="5.42578125" customWidth="1"/>
    <col min="7920" max="7920" width="5.5703125" customWidth="1"/>
    <col min="7921" max="7921" width="0.85546875" customWidth="1"/>
    <col min="7929" max="7929" width="9.5703125" customWidth="1"/>
    <col min="7930" max="7930" width="4.140625" customWidth="1"/>
    <col min="7931" max="7931" width="6.140625" customWidth="1"/>
    <col min="7932" max="7932" width="4.140625" customWidth="1"/>
    <col min="7933" max="7933" width="5.140625" customWidth="1"/>
    <col min="7934" max="7935" width="5.42578125" customWidth="1"/>
    <col min="7936" max="7936" width="4.5703125" customWidth="1"/>
    <col min="7937" max="7937" width="6.42578125" customWidth="1"/>
    <col min="7938" max="7938" width="10" customWidth="1"/>
    <col min="7939" max="7939" width="3.85546875" customWidth="1"/>
    <col min="7940" max="7940" width="4.42578125" customWidth="1"/>
    <col min="7941" max="7941" width="5.42578125" customWidth="1"/>
    <col min="7942" max="7942" width="6.140625" customWidth="1"/>
    <col min="7943" max="7943" width="5.85546875" customWidth="1"/>
    <col min="7944" max="7944" width="6.85546875" customWidth="1"/>
    <col min="7945" max="7945" width="9.140625" customWidth="1"/>
    <col min="7946" max="7946" width="3.85546875" customWidth="1"/>
    <col min="7947" max="7947" width="4.42578125" customWidth="1"/>
    <col min="7948" max="7948" width="5.5703125" customWidth="1"/>
    <col min="7949" max="7950" width="5.42578125" customWidth="1"/>
    <col min="7951" max="7951" width="5.5703125" customWidth="1"/>
    <col min="7952" max="7953" width="27.42578125" customWidth="1"/>
    <col min="7954" max="7954" width="9.5703125" customWidth="1"/>
    <col min="7955" max="7957" width="4.140625" customWidth="1"/>
    <col min="7958" max="7959" width="4.5703125" customWidth="1"/>
    <col min="7960" max="7960" width="4.85546875" customWidth="1"/>
    <col min="7961" max="7961" width="4.5703125" customWidth="1"/>
    <col min="7962" max="7962" width="6.42578125" customWidth="1"/>
    <col min="7963" max="7963" width="10" customWidth="1"/>
    <col min="7964" max="7964" width="3.85546875" customWidth="1"/>
    <col min="7965" max="7965" width="4.42578125" customWidth="1"/>
    <col min="7966" max="7966" width="5.85546875" customWidth="1"/>
    <col min="7967" max="7967" width="6.140625" customWidth="1"/>
    <col min="7968" max="7968" width="5.85546875" customWidth="1"/>
    <col min="7969" max="7969" width="5.5703125" customWidth="1"/>
    <col min="7970" max="7970" width="9.140625" customWidth="1"/>
    <col min="7971" max="7971" width="3.85546875" customWidth="1"/>
    <col min="7972" max="7972" width="4.42578125" customWidth="1"/>
    <col min="7973" max="7973" width="5.5703125" customWidth="1"/>
    <col min="7974" max="7975" width="5.42578125" customWidth="1"/>
    <col min="7976" max="7976" width="5.5703125" customWidth="1"/>
    <col min="7977" max="7977" width="13.85546875" customWidth="1"/>
    <col min="7978" max="7978" width="22.42578125" customWidth="1"/>
    <col min="7979" max="7979" width="9.5703125" customWidth="1"/>
    <col min="7980" max="7982" width="4.140625" customWidth="1"/>
    <col min="7983" max="7985" width="4.42578125" customWidth="1"/>
    <col min="7986" max="7986" width="4.5703125" customWidth="1"/>
    <col min="7987" max="7987" width="6.42578125" customWidth="1"/>
    <col min="7988" max="7988" width="10" customWidth="1"/>
    <col min="7989" max="7989" width="3.85546875" customWidth="1"/>
    <col min="7990" max="7990" width="4.42578125" customWidth="1"/>
    <col min="7991" max="7991" width="5.42578125" customWidth="1"/>
    <col min="7992" max="7992" width="6.140625" customWidth="1"/>
    <col min="7993" max="7993" width="5.85546875" customWidth="1"/>
    <col min="7994" max="7994" width="5.5703125" customWidth="1"/>
    <col min="7995" max="7995" width="9.140625" customWidth="1"/>
    <col min="7996" max="7996" width="3.85546875" customWidth="1"/>
    <col min="7997" max="7997" width="4.42578125" customWidth="1"/>
    <col min="7998" max="7998" width="5.5703125" customWidth="1"/>
    <col min="7999" max="8000" width="5.42578125" customWidth="1"/>
    <col min="8001" max="8001" width="5.5703125" customWidth="1"/>
    <col min="8002" max="8003" width="18.42578125" customWidth="1"/>
    <col min="8004" max="8004" width="9.5703125" customWidth="1"/>
    <col min="8005" max="8007" width="4.140625" customWidth="1"/>
    <col min="8008" max="8008" width="3.85546875" customWidth="1"/>
    <col min="8009" max="8010" width="4.42578125" customWidth="1"/>
    <col min="8011" max="8011" width="4.5703125" customWidth="1"/>
    <col min="8012" max="8012" width="6.42578125" customWidth="1"/>
    <col min="8013" max="8013" width="10" customWidth="1"/>
    <col min="8014" max="8014" width="3.85546875" customWidth="1"/>
    <col min="8015" max="8015" width="4.42578125" customWidth="1"/>
    <col min="8016" max="8016" width="5.42578125" customWidth="1"/>
    <col min="8017" max="8017" width="6.140625" customWidth="1"/>
    <col min="8018" max="8018" width="5.85546875" customWidth="1"/>
    <col min="8019" max="8019" width="5.5703125" customWidth="1"/>
    <col min="8020" max="8020" width="9.140625" customWidth="1"/>
    <col min="8021" max="8021" width="3.85546875" customWidth="1"/>
    <col min="8022" max="8022" width="4.42578125" customWidth="1"/>
    <col min="8023" max="8023" width="5.5703125" customWidth="1"/>
    <col min="8024" max="8025" width="5.42578125" customWidth="1"/>
    <col min="8026" max="8026" width="5.5703125" customWidth="1"/>
    <col min="8027" max="8028" width="23.5703125" customWidth="1"/>
    <col min="8029" max="8029" width="9.5703125" customWidth="1"/>
    <col min="8030" max="8032" width="4.140625" customWidth="1"/>
    <col min="8033" max="8033" width="3.85546875" customWidth="1"/>
    <col min="8034" max="8035" width="4.42578125" customWidth="1"/>
    <col min="8036" max="8036" width="4.5703125" customWidth="1"/>
    <col min="8037" max="8037" width="6.42578125" customWidth="1"/>
    <col min="8038" max="8038" width="10" customWidth="1"/>
    <col min="8039" max="8039" width="3.85546875" customWidth="1"/>
    <col min="8040" max="8040" width="4.42578125" customWidth="1"/>
    <col min="8041" max="8041" width="5.42578125" customWidth="1"/>
    <col min="8042" max="8042" width="6.140625" customWidth="1"/>
    <col min="8043" max="8043" width="5.85546875" customWidth="1"/>
    <col min="8044" max="8044" width="5.5703125" customWidth="1"/>
    <col min="8045" max="8045" width="9.140625" customWidth="1"/>
    <col min="8046" max="8046" width="3.85546875" customWidth="1"/>
    <col min="8047" max="8047" width="4.42578125" customWidth="1"/>
    <col min="8048" max="8048" width="5.5703125" customWidth="1"/>
    <col min="8049" max="8050" width="5.42578125" customWidth="1"/>
    <col min="8051" max="8051" width="5.5703125" customWidth="1"/>
    <col min="8052" max="8053" width="16.5703125" customWidth="1"/>
    <col min="8054" max="8054" width="9.5703125" customWidth="1"/>
    <col min="8055" max="8057" width="4.140625" customWidth="1"/>
    <col min="8058" max="8058" width="3.85546875" customWidth="1"/>
    <col min="8059" max="8060" width="4.42578125" customWidth="1"/>
    <col min="8061" max="8061" width="4.5703125" customWidth="1"/>
    <col min="8062" max="8062" width="6.42578125" customWidth="1"/>
    <col min="8063" max="8063" width="10" customWidth="1"/>
    <col min="8064" max="8064" width="3.85546875" customWidth="1"/>
    <col min="8065" max="8065" width="4.42578125" customWidth="1"/>
    <col min="8066" max="8066" width="5.42578125" customWidth="1"/>
    <col min="8067" max="8067" width="6.140625" customWidth="1"/>
    <col min="8068" max="8068" width="5.85546875" customWidth="1"/>
    <col min="8069" max="8069" width="5.5703125" customWidth="1"/>
    <col min="8070" max="8070" width="9.140625" customWidth="1"/>
    <col min="8071" max="8071" width="3.85546875" customWidth="1"/>
    <col min="8072" max="8072" width="4.42578125" customWidth="1"/>
    <col min="8073" max="8073" width="5.5703125" customWidth="1"/>
    <col min="8074" max="8075" width="5.42578125" customWidth="1"/>
    <col min="8076" max="8076" width="5.5703125" customWidth="1"/>
    <col min="8077" max="8078" width="23.42578125" customWidth="1"/>
    <col min="8079" max="8079" width="9.5703125" customWidth="1"/>
    <col min="8080" max="8082" width="4.140625" customWidth="1"/>
    <col min="8083" max="8083" width="3.85546875" customWidth="1"/>
    <col min="8084" max="8085" width="4.42578125" customWidth="1"/>
    <col min="8086" max="8086" width="4.5703125" customWidth="1"/>
    <col min="8087" max="8087" width="6.42578125" customWidth="1"/>
    <col min="8088" max="8088" width="10" customWidth="1"/>
    <col min="8089" max="8089" width="3.85546875" customWidth="1"/>
    <col min="8090" max="8090" width="4.42578125" customWidth="1"/>
    <col min="8091" max="8091" width="5.42578125" customWidth="1"/>
    <col min="8092" max="8092" width="6.140625" customWidth="1"/>
    <col min="8093" max="8093" width="5.85546875" customWidth="1"/>
    <col min="8094" max="8094" width="5.5703125" customWidth="1"/>
    <col min="8095" max="8095" width="9.140625" customWidth="1"/>
    <col min="8096" max="8096" width="3.85546875" customWidth="1"/>
    <col min="8097" max="8097" width="4.42578125" customWidth="1"/>
    <col min="8098" max="8098" width="5.5703125" customWidth="1"/>
    <col min="8099" max="8100" width="5.42578125" customWidth="1"/>
    <col min="8101" max="8101" width="5.5703125" customWidth="1"/>
    <col min="8102" max="8102" width="17.42578125" customWidth="1"/>
    <col min="8103" max="8103" width="19.42578125" customWidth="1"/>
    <col min="8104" max="8104" width="9.5703125" customWidth="1"/>
    <col min="8105" max="8107" width="4.140625" customWidth="1"/>
    <col min="8108" max="8108" width="3.85546875" customWidth="1"/>
    <col min="8109" max="8110" width="4.42578125" customWidth="1"/>
    <col min="8111" max="8111" width="4.5703125" customWidth="1"/>
    <col min="8112" max="8112" width="6.42578125" customWidth="1"/>
    <col min="8113" max="8113" width="10" customWidth="1"/>
    <col min="8114" max="8114" width="3.85546875" customWidth="1"/>
    <col min="8115" max="8115" width="4.42578125" customWidth="1"/>
    <col min="8116" max="8116" width="5.42578125" customWidth="1"/>
    <col min="8117" max="8117" width="6.140625" customWidth="1"/>
    <col min="8118" max="8118" width="5.85546875" customWidth="1"/>
    <col min="8119" max="8119" width="5.5703125" customWidth="1"/>
    <col min="8120" max="8120" width="9.140625" customWidth="1"/>
    <col min="8121" max="8121" width="3.85546875" customWidth="1"/>
    <col min="8122" max="8122" width="4.42578125" customWidth="1"/>
    <col min="8123" max="8123" width="5.5703125" customWidth="1"/>
    <col min="8124" max="8125" width="5.42578125" customWidth="1"/>
    <col min="8126" max="8126" width="5.5703125" customWidth="1"/>
    <col min="8127" max="8128" width="20.5703125" customWidth="1"/>
    <col min="8129" max="8129" width="9.5703125" customWidth="1"/>
    <col min="8130" max="8132" width="4.140625" customWidth="1"/>
    <col min="8133" max="8133" width="3.85546875" customWidth="1"/>
    <col min="8134" max="8135" width="4.42578125" customWidth="1"/>
    <col min="8136" max="8136" width="4.5703125" customWidth="1"/>
    <col min="8137" max="8137" width="6.42578125" customWidth="1"/>
    <col min="8138" max="8138" width="10" customWidth="1"/>
    <col min="8139" max="8139" width="3.85546875" customWidth="1"/>
    <col min="8140" max="8140" width="4.42578125" customWidth="1"/>
    <col min="8141" max="8141" width="5.42578125" customWidth="1"/>
    <col min="8142" max="8142" width="6.140625" customWidth="1"/>
    <col min="8143" max="8143" width="5.85546875" customWidth="1"/>
    <col min="8144" max="8144" width="5.5703125" customWidth="1"/>
    <col min="8145" max="8145" width="9.140625" customWidth="1"/>
    <col min="8146" max="8146" width="3.85546875" customWidth="1"/>
    <col min="8147" max="8147" width="4.42578125" customWidth="1"/>
    <col min="8148" max="8148" width="5.5703125" customWidth="1"/>
    <col min="8149" max="8150" width="5.42578125" customWidth="1"/>
    <col min="8151" max="8151" width="5.5703125" customWidth="1"/>
    <col min="8152" max="8153" width="21.140625" customWidth="1"/>
    <col min="8154" max="8154" width="9.5703125" customWidth="1"/>
    <col min="8155" max="8157" width="4.140625" customWidth="1"/>
    <col min="8158" max="8158" width="3.85546875" customWidth="1"/>
    <col min="8159" max="8160" width="4.42578125" customWidth="1"/>
    <col min="8161" max="8161" width="4.5703125" customWidth="1"/>
    <col min="8162" max="8162" width="6.42578125" customWidth="1"/>
    <col min="8163" max="8163" width="10" customWidth="1"/>
    <col min="8164" max="8164" width="3.85546875" customWidth="1"/>
    <col min="8165" max="8165" width="4.42578125" customWidth="1"/>
    <col min="8166" max="8166" width="5.42578125" customWidth="1"/>
    <col min="8167" max="8167" width="6.140625" customWidth="1"/>
    <col min="8168" max="8168" width="5.85546875" customWidth="1"/>
    <col min="8169" max="8169" width="5.5703125" customWidth="1"/>
    <col min="8170" max="8170" width="9.140625" customWidth="1"/>
    <col min="8171" max="8171" width="3.85546875" customWidth="1"/>
    <col min="8172" max="8172" width="4.42578125" customWidth="1"/>
    <col min="8173" max="8173" width="5.5703125" customWidth="1"/>
    <col min="8174" max="8175" width="5.42578125" customWidth="1"/>
    <col min="8176" max="8176" width="5.5703125" customWidth="1"/>
    <col min="8177" max="8177" width="0.85546875" customWidth="1"/>
    <col min="8185" max="8185" width="9.5703125" customWidth="1"/>
    <col min="8186" max="8186" width="4.140625" customWidth="1"/>
    <col min="8187" max="8187" width="6.140625" customWidth="1"/>
    <col min="8188" max="8188" width="4.140625" customWidth="1"/>
    <col min="8189" max="8189" width="5.140625" customWidth="1"/>
    <col min="8190" max="8191" width="5.42578125" customWidth="1"/>
    <col min="8192" max="8192" width="4.5703125" customWidth="1"/>
    <col min="8193" max="8193" width="6.42578125" customWidth="1"/>
    <col min="8194" max="8194" width="10" customWidth="1"/>
    <col min="8195" max="8195" width="3.85546875" customWidth="1"/>
    <col min="8196" max="8196" width="4.42578125" customWidth="1"/>
    <col min="8197" max="8197" width="5.42578125" customWidth="1"/>
    <col min="8198" max="8198" width="6.140625" customWidth="1"/>
    <col min="8199" max="8199" width="5.85546875" customWidth="1"/>
    <col min="8200" max="8200" width="6.85546875" customWidth="1"/>
    <col min="8201" max="8201" width="9.140625" customWidth="1"/>
    <col min="8202" max="8202" width="3.85546875" customWidth="1"/>
    <col min="8203" max="8203" width="4.42578125" customWidth="1"/>
    <col min="8204" max="8204" width="5.5703125" customWidth="1"/>
    <col min="8205" max="8206" width="5.42578125" customWidth="1"/>
    <col min="8207" max="8207" width="5.5703125" customWidth="1"/>
    <col min="8208" max="8209" width="27.42578125" customWidth="1"/>
    <col min="8210" max="8210" width="9.5703125" customWidth="1"/>
    <col min="8211" max="8213" width="4.140625" customWidth="1"/>
    <col min="8214" max="8215" width="4.5703125" customWidth="1"/>
    <col min="8216" max="8216" width="4.85546875" customWidth="1"/>
    <col min="8217" max="8217" width="4.5703125" customWidth="1"/>
    <col min="8218" max="8218" width="6.42578125" customWidth="1"/>
    <col min="8219" max="8219" width="10" customWidth="1"/>
    <col min="8220" max="8220" width="3.85546875" customWidth="1"/>
    <col min="8221" max="8221" width="4.42578125" customWidth="1"/>
    <col min="8222" max="8222" width="5.85546875" customWidth="1"/>
    <col min="8223" max="8223" width="6.140625" customWidth="1"/>
    <col min="8224" max="8224" width="5.85546875" customWidth="1"/>
    <col min="8225" max="8225" width="5.5703125" customWidth="1"/>
    <col min="8226" max="8226" width="9.140625" customWidth="1"/>
    <col min="8227" max="8227" width="3.85546875" customWidth="1"/>
    <col min="8228" max="8228" width="4.42578125" customWidth="1"/>
    <col min="8229" max="8229" width="5.5703125" customWidth="1"/>
    <col min="8230" max="8231" width="5.42578125" customWidth="1"/>
    <col min="8232" max="8232" width="5.5703125" customWidth="1"/>
    <col min="8233" max="8233" width="13.85546875" customWidth="1"/>
    <col min="8234" max="8234" width="22.42578125" customWidth="1"/>
    <col min="8235" max="8235" width="9.5703125" customWidth="1"/>
    <col min="8236" max="8238" width="4.140625" customWidth="1"/>
    <col min="8239" max="8241" width="4.42578125" customWidth="1"/>
    <col min="8242" max="8242" width="4.5703125" customWidth="1"/>
    <col min="8243" max="8243" width="6.42578125" customWidth="1"/>
    <col min="8244" max="8244" width="10" customWidth="1"/>
    <col min="8245" max="8245" width="3.85546875" customWidth="1"/>
    <col min="8246" max="8246" width="4.42578125" customWidth="1"/>
    <col min="8247" max="8247" width="5.42578125" customWidth="1"/>
    <col min="8248" max="8248" width="6.140625" customWidth="1"/>
    <col min="8249" max="8249" width="5.85546875" customWidth="1"/>
    <col min="8250" max="8250" width="5.5703125" customWidth="1"/>
    <col min="8251" max="8251" width="9.140625" customWidth="1"/>
    <col min="8252" max="8252" width="3.85546875" customWidth="1"/>
    <col min="8253" max="8253" width="4.42578125" customWidth="1"/>
    <col min="8254" max="8254" width="5.5703125" customWidth="1"/>
    <col min="8255" max="8256" width="5.42578125" customWidth="1"/>
    <col min="8257" max="8257" width="5.5703125" customWidth="1"/>
    <col min="8258" max="8259" width="18.42578125" customWidth="1"/>
    <col min="8260" max="8260" width="9.5703125" customWidth="1"/>
    <col min="8261" max="8263" width="4.140625" customWidth="1"/>
    <col min="8264" max="8264" width="3.85546875" customWidth="1"/>
    <col min="8265" max="8266" width="4.42578125" customWidth="1"/>
    <col min="8267" max="8267" width="4.5703125" customWidth="1"/>
    <col min="8268" max="8268" width="6.42578125" customWidth="1"/>
    <col min="8269" max="8269" width="10" customWidth="1"/>
    <col min="8270" max="8270" width="3.85546875" customWidth="1"/>
    <col min="8271" max="8271" width="4.42578125" customWidth="1"/>
    <col min="8272" max="8272" width="5.42578125" customWidth="1"/>
    <col min="8273" max="8273" width="6.140625" customWidth="1"/>
    <col min="8274" max="8274" width="5.85546875" customWidth="1"/>
    <col min="8275" max="8275" width="5.5703125" customWidth="1"/>
    <col min="8276" max="8276" width="9.140625" customWidth="1"/>
    <col min="8277" max="8277" width="3.85546875" customWidth="1"/>
    <col min="8278" max="8278" width="4.42578125" customWidth="1"/>
    <col min="8279" max="8279" width="5.5703125" customWidth="1"/>
    <col min="8280" max="8281" width="5.42578125" customWidth="1"/>
    <col min="8282" max="8282" width="5.5703125" customWidth="1"/>
    <col min="8283" max="8284" width="23.5703125" customWidth="1"/>
    <col min="8285" max="8285" width="9.5703125" customWidth="1"/>
    <col min="8286" max="8288" width="4.140625" customWidth="1"/>
    <col min="8289" max="8289" width="3.85546875" customWidth="1"/>
    <col min="8290" max="8291" width="4.42578125" customWidth="1"/>
    <col min="8292" max="8292" width="4.5703125" customWidth="1"/>
    <col min="8293" max="8293" width="6.42578125" customWidth="1"/>
    <col min="8294" max="8294" width="10" customWidth="1"/>
    <col min="8295" max="8295" width="3.85546875" customWidth="1"/>
    <col min="8296" max="8296" width="4.42578125" customWidth="1"/>
    <col min="8297" max="8297" width="5.42578125" customWidth="1"/>
    <col min="8298" max="8298" width="6.140625" customWidth="1"/>
    <col min="8299" max="8299" width="5.85546875" customWidth="1"/>
    <col min="8300" max="8300" width="5.5703125" customWidth="1"/>
    <col min="8301" max="8301" width="9.140625" customWidth="1"/>
    <col min="8302" max="8302" width="3.85546875" customWidth="1"/>
    <col min="8303" max="8303" width="4.42578125" customWidth="1"/>
    <col min="8304" max="8304" width="5.5703125" customWidth="1"/>
    <col min="8305" max="8306" width="5.42578125" customWidth="1"/>
    <col min="8307" max="8307" width="5.5703125" customWidth="1"/>
    <col min="8308" max="8309" width="16.5703125" customWidth="1"/>
    <col min="8310" max="8310" width="9.5703125" customWidth="1"/>
    <col min="8311" max="8313" width="4.140625" customWidth="1"/>
    <col min="8314" max="8314" width="3.85546875" customWidth="1"/>
    <col min="8315" max="8316" width="4.42578125" customWidth="1"/>
    <col min="8317" max="8317" width="4.5703125" customWidth="1"/>
    <col min="8318" max="8318" width="6.42578125" customWidth="1"/>
    <col min="8319" max="8319" width="10" customWidth="1"/>
    <col min="8320" max="8320" width="3.85546875" customWidth="1"/>
    <col min="8321" max="8321" width="4.42578125" customWidth="1"/>
    <col min="8322" max="8322" width="5.42578125" customWidth="1"/>
    <col min="8323" max="8323" width="6.140625" customWidth="1"/>
    <col min="8324" max="8324" width="5.85546875" customWidth="1"/>
    <col min="8325" max="8325" width="5.5703125" customWidth="1"/>
    <col min="8326" max="8326" width="9.140625" customWidth="1"/>
    <col min="8327" max="8327" width="3.85546875" customWidth="1"/>
    <col min="8328" max="8328" width="4.42578125" customWidth="1"/>
    <col min="8329" max="8329" width="5.5703125" customWidth="1"/>
    <col min="8330" max="8331" width="5.42578125" customWidth="1"/>
    <col min="8332" max="8332" width="5.5703125" customWidth="1"/>
    <col min="8333" max="8334" width="23.42578125" customWidth="1"/>
    <col min="8335" max="8335" width="9.5703125" customWidth="1"/>
    <col min="8336" max="8338" width="4.140625" customWidth="1"/>
    <col min="8339" max="8339" width="3.85546875" customWidth="1"/>
    <col min="8340" max="8341" width="4.42578125" customWidth="1"/>
    <col min="8342" max="8342" width="4.5703125" customWidth="1"/>
    <col min="8343" max="8343" width="6.42578125" customWidth="1"/>
    <col min="8344" max="8344" width="10" customWidth="1"/>
    <col min="8345" max="8345" width="3.85546875" customWidth="1"/>
    <col min="8346" max="8346" width="4.42578125" customWidth="1"/>
    <col min="8347" max="8347" width="5.42578125" customWidth="1"/>
    <col min="8348" max="8348" width="6.140625" customWidth="1"/>
    <col min="8349" max="8349" width="5.85546875" customWidth="1"/>
    <col min="8350" max="8350" width="5.5703125" customWidth="1"/>
    <col min="8351" max="8351" width="9.140625" customWidth="1"/>
    <col min="8352" max="8352" width="3.85546875" customWidth="1"/>
    <col min="8353" max="8353" width="4.42578125" customWidth="1"/>
    <col min="8354" max="8354" width="5.5703125" customWidth="1"/>
    <col min="8355" max="8356" width="5.42578125" customWidth="1"/>
    <col min="8357" max="8357" width="5.5703125" customWidth="1"/>
    <col min="8358" max="8358" width="17.42578125" customWidth="1"/>
    <col min="8359" max="8359" width="19.42578125" customWidth="1"/>
    <col min="8360" max="8360" width="9.5703125" customWidth="1"/>
    <col min="8361" max="8363" width="4.140625" customWidth="1"/>
    <col min="8364" max="8364" width="3.85546875" customWidth="1"/>
    <col min="8365" max="8366" width="4.42578125" customWidth="1"/>
    <col min="8367" max="8367" width="4.5703125" customWidth="1"/>
    <col min="8368" max="8368" width="6.42578125" customWidth="1"/>
    <col min="8369" max="8369" width="10" customWidth="1"/>
    <col min="8370" max="8370" width="3.85546875" customWidth="1"/>
    <col min="8371" max="8371" width="4.42578125" customWidth="1"/>
    <col min="8372" max="8372" width="5.42578125" customWidth="1"/>
    <col min="8373" max="8373" width="6.140625" customWidth="1"/>
    <col min="8374" max="8374" width="5.85546875" customWidth="1"/>
    <col min="8375" max="8375" width="5.5703125" customWidth="1"/>
    <col min="8376" max="8376" width="9.140625" customWidth="1"/>
    <col min="8377" max="8377" width="3.85546875" customWidth="1"/>
    <col min="8378" max="8378" width="4.42578125" customWidth="1"/>
    <col min="8379" max="8379" width="5.5703125" customWidth="1"/>
    <col min="8380" max="8381" width="5.42578125" customWidth="1"/>
    <col min="8382" max="8382" width="5.5703125" customWidth="1"/>
    <col min="8383" max="8384" width="20.5703125" customWidth="1"/>
    <col min="8385" max="8385" width="9.5703125" customWidth="1"/>
    <col min="8386" max="8388" width="4.140625" customWidth="1"/>
    <col min="8389" max="8389" width="3.85546875" customWidth="1"/>
    <col min="8390" max="8391" width="4.42578125" customWidth="1"/>
    <col min="8392" max="8392" width="4.5703125" customWidth="1"/>
    <col min="8393" max="8393" width="6.42578125" customWidth="1"/>
    <col min="8394" max="8394" width="10" customWidth="1"/>
    <col min="8395" max="8395" width="3.85546875" customWidth="1"/>
    <col min="8396" max="8396" width="4.42578125" customWidth="1"/>
    <col min="8397" max="8397" width="5.42578125" customWidth="1"/>
    <col min="8398" max="8398" width="6.140625" customWidth="1"/>
    <col min="8399" max="8399" width="5.85546875" customWidth="1"/>
    <col min="8400" max="8400" width="5.5703125" customWidth="1"/>
    <col min="8401" max="8401" width="9.140625" customWidth="1"/>
    <col min="8402" max="8402" width="3.85546875" customWidth="1"/>
    <col min="8403" max="8403" width="4.42578125" customWidth="1"/>
    <col min="8404" max="8404" width="5.5703125" customWidth="1"/>
    <col min="8405" max="8406" width="5.42578125" customWidth="1"/>
    <col min="8407" max="8407" width="5.5703125" customWidth="1"/>
    <col min="8408" max="8409" width="21.140625" customWidth="1"/>
    <col min="8410" max="8410" width="9.5703125" customWidth="1"/>
    <col min="8411" max="8413" width="4.140625" customWidth="1"/>
    <col min="8414" max="8414" width="3.85546875" customWidth="1"/>
    <col min="8415" max="8416" width="4.42578125" customWidth="1"/>
    <col min="8417" max="8417" width="4.5703125" customWidth="1"/>
    <col min="8418" max="8418" width="6.42578125" customWidth="1"/>
    <col min="8419" max="8419" width="10" customWidth="1"/>
    <col min="8420" max="8420" width="3.85546875" customWidth="1"/>
    <col min="8421" max="8421" width="4.42578125" customWidth="1"/>
    <col min="8422" max="8422" width="5.42578125" customWidth="1"/>
    <col min="8423" max="8423" width="6.140625" customWidth="1"/>
    <col min="8424" max="8424" width="5.85546875" customWidth="1"/>
    <col min="8425" max="8425" width="5.5703125" customWidth="1"/>
    <col min="8426" max="8426" width="9.140625" customWidth="1"/>
    <col min="8427" max="8427" width="3.85546875" customWidth="1"/>
    <col min="8428" max="8428" width="4.42578125" customWidth="1"/>
    <col min="8429" max="8429" width="5.5703125" customWidth="1"/>
    <col min="8430" max="8431" width="5.42578125" customWidth="1"/>
    <col min="8432" max="8432" width="5.5703125" customWidth="1"/>
    <col min="8433" max="8433" width="0.85546875" customWidth="1"/>
    <col min="8441" max="8441" width="9.5703125" customWidth="1"/>
    <col min="8442" max="8442" width="4.140625" customWidth="1"/>
    <col min="8443" max="8443" width="6.140625" customWidth="1"/>
    <col min="8444" max="8444" width="4.140625" customWidth="1"/>
    <col min="8445" max="8445" width="5.140625" customWidth="1"/>
    <col min="8446" max="8447" width="5.42578125" customWidth="1"/>
    <col min="8448" max="8448" width="4.5703125" customWidth="1"/>
    <col min="8449" max="8449" width="6.42578125" customWidth="1"/>
    <col min="8450" max="8450" width="10" customWidth="1"/>
    <col min="8451" max="8451" width="3.85546875" customWidth="1"/>
    <col min="8452" max="8452" width="4.42578125" customWidth="1"/>
    <col min="8453" max="8453" width="5.42578125" customWidth="1"/>
    <col min="8454" max="8454" width="6.140625" customWidth="1"/>
    <col min="8455" max="8455" width="5.85546875" customWidth="1"/>
    <col min="8456" max="8456" width="6.85546875" customWidth="1"/>
    <col min="8457" max="8457" width="9.140625" customWidth="1"/>
    <col min="8458" max="8458" width="3.85546875" customWidth="1"/>
    <col min="8459" max="8459" width="4.42578125" customWidth="1"/>
    <col min="8460" max="8460" width="5.5703125" customWidth="1"/>
    <col min="8461" max="8462" width="5.42578125" customWidth="1"/>
    <col min="8463" max="8463" width="5.5703125" customWidth="1"/>
    <col min="8464" max="8465" width="27.42578125" customWidth="1"/>
    <col min="8466" max="8466" width="9.5703125" customWidth="1"/>
    <col min="8467" max="8469" width="4.140625" customWidth="1"/>
    <col min="8470" max="8471" width="4.5703125" customWidth="1"/>
    <col min="8472" max="8472" width="4.85546875" customWidth="1"/>
    <col min="8473" max="8473" width="4.5703125" customWidth="1"/>
    <col min="8474" max="8474" width="6.42578125" customWidth="1"/>
    <col min="8475" max="8475" width="10" customWidth="1"/>
    <col min="8476" max="8476" width="3.85546875" customWidth="1"/>
    <col min="8477" max="8477" width="4.42578125" customWidth="1"/>
    <col min="8478" max="8478" width="5.85546875" customWidth="1"/>
    <col min="8479" max="8479" width="6.140625" customWidth="1"/>
    <col min="8480" max="8480" width="5.85546875" customWidth="1"/>
    <col min="8481" max="8481" width="5.5703125" customWidth="1"/>
    <col min="8482" max="8482" width="9.140625" customWidth="1"/>
    <col min="8483" max="8483" width="3.85546875" customWidth="1"/>
    <col min="8484" max="8484" width="4.42578125" customWidth="1"/>
    <col min="8485" max="8485" width="5.5703125" customWidth="1"/>
    <col min="8486" max="8487" width="5.42578125" customWidth="1"/>
    <col min="8488" max="8488" width="5.5703125" customWidth="1"/>
    <col min="8489" max="8489" width="13.85546875" customWidth="1"/>
    <col min="8490" max="8490" width="22.42578125" customWidth="1"/>
    <col min="8491" max="8491" width="9.5703125" customWidth="1"/>
    <col min="8492" max="8494" width="4.140625" customWidth="1"/>
    <col min="8495" max="8497" width="4.42578125" customWidth="1"/>
    <col min="8498" max="8498" width="4.5703125" customWidth="1"/>
    <col min="8499" max="8499" width="6.42578125" customWidth="1"/>
    <col min="8500" max="8500" width="10" customWidth="1"/>
    <col min="8501" max="8501" width="3.85546875" customWidth="1"/>
    <col min="8502" max="8502" width="4.42578125" customWidth="1"/>
    <col min="8503" max="8503" width="5.42578125" customWidth="1"/>
    <col min="8504" max="8504" width="6.140625" customWidth="1"/>
    <col min="8505" max="8505" width="5.85546875" customWidth="1"/>
    <col min="8506" max="8506" width="5.5703125" customWidth="1"/>
    <col min="8507" max="8507" width="9.140625" customWidth="1"/>
    <col min="8508" max="8508" width="3.85546875" customWidth="1"/>
    <col min="8509" max="8509" width="4.42578125" customWidth="1"/>
    <col min="8510" max="8510" width="5.5703125" customWidth="1"/>
    <col min="8511" max="8512" width="5.42578125" customWidth="1"/>
    <col min="8513" max="8513" width="5.5703125" customWidth="1"/>
    <col min="8514" max="8515" width="18.42578125" customWidth="1"/>
    <col min="8516" max="8516" width="9.5703125" customWidth="1"/>
    <col min="8517" max="8519" width="4.140625" customWidth="1"/>
    <col min="8520" max="8520" width="3.85546875" customWidth="1"/>
    <col min="8521" max="8522" width="4.42578125" customWidth="1"/>
    <col min="8523" max="8523" width="4.5703125" customWidth="1"/>
    <col min="8524" max="8524" width="6.42578125" customWidth="1"/>
    <col min="8525" max="8525" width="10" customWidth="1"/>
    <col min="8526" max="8526" width="3.85546875" customWidth="1"/>
    <col min="8527" max="8527" width="4.42578125" customWidth="1"/>
    <col min="8528" max="8528" width="5.42578125" customWidth="1"/>
    <col min="8529" max="8529" width="6.140625" customWidth="1"/>
    <col min="8530" max="8530" width="5.85546875" customWidth="1"/>
    <col min="8531" max="8531" width="5.5703125" customWidth="1"/>
    <col min="8532" max="8532" width="9.140625" customWidth="1"/>
    <col min="8533" max="8533" width="3.85546875" customWidth="1"/>
    <col min="8534" max="8534" width="4.42578125" customWidth="1"/>
    <col min="8535" max="8535" width="5.5703125" customWidth="1"/>
    <col min="8536" max="8537" width="5.42578125" customWidth="1"/>
    <col min="8538" max="8538" width="5.5703125" customWidth="1"/>
    <col min="8539" max="8540" width="23.5703125" customWidth="1"/>
    <col min="8541" max="8541" width="9.5703125" customWidth="1"/>
    <col min="8542" max="8544" width="4.140625" customWidth="1"/>
    <col min="8545" max="8545" width="3.85546875" customWidth="1"/>
    <col min="8546" max="8547" width="4.42578125" customWidth="1"/>
    <col min="8548" max="8548" width="4.5703125" customWidth="1"/>
    <col min="8549" max="8549" width="6.42578125" customWidth="1"/>
    <col min="8550" max="8550" width="10" customWidth="1"/>
    <col min="8551" max="8551" width="3.85546875" customWidth="1"/>
    <col min="8552" max="8552" width="4.42578125" customWidth="1"/>
    <col min="8553" max="8553" width="5.42578125" customWidth="1"/>
    <col min="8554" max="8554" width="6.140625" customWidth="1"/>
    <col min="8555" max="8555" width="5.85546875" customWidth="1"/>
    <col min="8556" max="8556" width="5.5703125" customWidth="1"/>
    <col min="8557" max="8557" width="9.140625" customWidth="1"/>
    <col min="8558" max="8558" width="3.85546875" customWidth="1"/>
    <col min="8559" max="8559" width="4.42578125" customWidth="1"/>
    <col min="8560" max="8560" width="5.5703125" customWidth="1"/>
    <col min="8561" max="8562" width="5.42578125" customWidth="1"/>
    <col min="8563" max="8563" width="5.5703125" customWidth="1"/>
    <col min="8564" max="8565" width="16.5703125" customWidth="1"/>
    <col min="8566" max="8566" width="9.5703125" customWidth="1"/>
    <col min="8567" max="8569" width="4.140625" customWidth="1"/>
    <col min="8570" max="8570" width="3.85546875" customWidth="1"/>
    <col min="8571" max="8572" width="4.42578125" customWidth="1"/>
    <col min="8573" max="8573" width="4.5703125" customWidth="1"/>
    <col min="8574" max="8574" width="6.42578125" customWidth="1"/>
    <col min="8575" max="8575" width="10" customWidth="1"/>
    <col min="8576" max="8576" width="3.85546875" customWidth="1"/>
    <col min="8577" max="8577" width="4.42578125" customWidth="1"/>
    <col min="8578" max="8578" width="5.42578125" customWidth="1"/>
    <col min="8579" max="8579" width="6.140625" customWidth="1"/>
    <col min="8580" max="8580" width="5.85546875" customWidth="1"/>
    <col min="8581" max="8581" width="5.5703125" customWidth="1"/>
    <col min="8582" max="8582" width="9.140625" customWidth="1"/>
    <col min="8583" max="8583" width="3.85546875" customWidth="1"/>
    <col min="8584" max="8584" width="4.42578125" customWidth="1"/>
    <col min="8585" max="8585" width="5.5703125" customWidth="1"/>
    <col min="8586" max="8587" width="5.42578125" customWidth="1"/>
    <col min="8588" max="8588" width="5.5703125" customWidth="1"/>
    <col min="8589" max="8590" width="23.42578125" customWidth="1"/>
    <col min="8591" max="8591" width="9.5703125" customWidth="1"/>
    <col min="8592" max="8594" width="4.140625" customWidth="1"/>
    <col min="8595" max="8595" width="3.85546875" customWidth="1"/>
    <col min="8596" max="8597" width="4.42578125" customWidth="1"/>
    <col min="8598" max="8598" width="4.5703125" customWidth="1"/>
    <col min="8599" max="8599" width="6.42578125" customWidth="1"/>
    <col min="8600" max="8600" width="10" customWidth="1"/>
    <col min="8601" max="8601" width="3.85546875" customWidth="1"/>
    <col min="8602" max="8602" width="4.42578125" customWidth="1"/>
    <col min="8603" max="8603" width="5.42578125" customWidth="1"/>
    <col min="8604" max="8604" width="6.140625" customWidth="1"/>
    <col min="8605" max="8605" width="5.85546875" customWidth="1"/>
    <col min="8606" max="8606" width="5.5703125" customWidth="1"/>
    <col min="8607" max="8607" width="9.140625" customWidth="1"/>
    <col min="8608" max="8608" width="3.85546875" customWidth="1"/>
    <col min="8609" max="8609" width="4.42578125" customWidth="1"/>
    <col min="8610" max="8610" width="5.5703125" customWidth="1"/>
    <col min="8611" max="8612" width="5.42578125" customWidth="1"/>
    <col min="8613" max="8613" width="5.5703125" customWidth="1"/>
    <col min="8614" max="8614" width="17.42578125" customWidth="1"/>
    <col min="8615" max="8615" width="19.42578125" customWidth="1"/>
    <col min="8616" max="8616" width="9.5703125" customWidth="1"/>
    <col min="8617" max="8619" width="4.140625" customWidth="1"/>
    <col min="8620" max="8620" width="3.85546875" customWidth="1"/>
    <col min="8621" max="8622" width="4.42578125" customWidth="1"/>
    <col min="8623" max="8623" width="4.5703125" customWidth="1"/>
    <col min="8624" max="8624" width="6.42578125" customWidth="1"/>
    <col min="8625" max="8625" width="10" customWidth="1"/>
    <col min="8626" max="8626" width="3.85546875" customWidth="1"/>
    <col min="8627" max="8627" width="4.42578125" customWidth="1"/>
    <col min="8628" max="8628" width="5.42578125" customWidth="1"/>
    <col min="8629" max="8629" width="6.140625" customWidth="1"/>
    <col min="8630" max="8630" width="5.85546875" customWidth="1"/>
    <col min="8631" max="8631" width="5.5703125" customWidth="1"/>
    <col min="8632" max="8632" width="9.140625" customWidth="1"/>
    <col min="8633" max="8633" width="3.85546875" customWidth="1"/>
    <col min="8634" max="8634" width="4.42578125" customWidth="1"/>
    <col min="8635" max="8635" width="5.5703125" customWidth="1"/>
    <col min="8636" max="8637" width="5.42578125" customWidth="1"/>
    <col min="8638" max="8638" width="5.5703125" customWidth="1"/>
    <col min="8639" max="8640" width="20.5703125" customWidth="1"/>
    <col min="8641" max="8641" width="9.5703125" customWidth="1"/>
    <col min="8642" max="8644" width="4.140625" customWidth="1"/>
    <col min="8645" max="8645" width="3.85546875" customWidth="1"/>
    <col min="8646" max="8647" width="4.42578125" customWidth="1"/>
    <col min="8648" max="8648" width="4.5703125" customWidth="1"/>
    <col min="8649" max="8649" width="6.42578125" customWidth="1"/>
    <col min="8650" max="8650" width="10" customWidth="1"/>
    <col min="8651" max="8651" width="3.85546875" customWidth="1"/>
    <col min="8652" max="8652" width="4.42578125" customWidth="1"/>
    <col min="8653" max="8653" width="5.42578125" customWidth="1"/>
    <col min="8654" max="8654" width="6.140625" customWidth="1"/>
    <col min="8655" max="8655" width="5.85546875" customWidth="1"/>
    <col min="8656" max="8656" width="5.5703125" customWidth="1"/>
    <col min="8657" max="8657" width="9.140625" customWidth="1"/>
    <col min="8658" max="8658" width="3.85546875" customWidth="1"/>
    <col min="8659" max="8659" width="4.42578125" customWidth="1"/>
    <col min="8660" max="8660" width="5.5703125" customWidth="1"/>
    <col min="8661" max="8662" width="5.42578125" customWidth="1"/>
    <col min="8663" max="8663" width="5.5703125" customWidth="1"/>
    <col min="8664" max="8665" width="21.140625" customWidth="1"/>
    <col min="8666" max="8666" width="9.5703125" customWidth="1"/>
    <col min="8667" max="8669" width="4.140625" customWidth="1"/>
    <col min="8670" max="8670" width="3.85546875" customWidth="1"/>
    <col min="8671" max="8672" width="4.42578125" customWidth="1"/>
    <col min="8673" max="8673" width="4.5703125" customWidth="1"/>
    <col min="8674" max="8674" width="6.42578125" customWidth="1"/>
    <col min="8675" max="8675" width="10" customWidth="1"/>
    <col min="8676" max="8676" width="3.85546875" customWidth="1"/>
    <col min="8677" max="8677" width="4.42578125" customWidth="1"/>
    <col min="8678" max="8678" width="5.42578125" customWidth="1"/>
    <col min="8679" max="8679" width="6.140625" customWidth="1"/>
    <col min="8680" max="8680" width="5.85546875" customWidth="1"/>
    <col min="8681" max="8681" width="5.5703125" customWidth="1"/>
    <col min="8682" max="8682" width="9.140625" customWidth="1"/>
    <col min="8683" max="8683" width="3.85546875" customWidth="1"/>
    <col min="8684" max="8684" width="4.42578125" customWidth="1"/>
    <col min="8685" max="8685" width="5.5703125" customWidth="1"/>
    <col min="8686" max="8687" width="5.42578125" customWidth="1"/>
    <col min="8688" max="8688" width="5.5703125" customWidth="1"/>
    <col min="8689" max="8689" width="0.85546875" customWidth="1"/>
    <col min="8697" max="8697" width="9.5703125" customWidth="1"/>
    <col min="8698" max="8698" width="4.140625" customWidth="1"/>
    <col min="8699" max="8699" width="6.140625" customWidth="1"/>
    <col min="8700" max="8700" width="4.140625" customWidth="1"/>
    <col min="8701" max="8701" width="5.140625" customWidth="1"/>
    <col min="8702" max="8703" width="5.42578125" customWidth="1"/>
    <col min="8704" max="8704" width="4.5703125" customWidth="1"/>
    <col min="8705" max="8705" width="6.42578125" customWidth="1"/>
    <col min="8706" max="8706" width="10" customWidth="1"/>
    <col min="8707" max="8707" width="3.85546875" customWidth="1"/>
    <col min="8708" max="8708" width="4.42578125" customWidth="1"/>
    <col min="8709" max="8709" width="5.42578125" customWidth="1"/>
    <col min="8710" max="8710" width="6.140625" customWidth="1"/>
    <col min="8711" max="8711" width="5.85546875" customWidth="1"/>
    <col min="8712" max="8712" width="6.85546875" customWidth="1"/>
    <col min="8713" max="8713" width="9.140625" customWidth="1"/>
    <col min="8714" max="8714" width="3.85546875" customWidth="1"/>
    <col min="8715" max="8715" width="4.42578125" customWidth="1"/>
    <col min="8716" max="8716" width="5.5703125" customWidth="1"/>
    <col min="8717" max="8718" width="5.42578125" customWidth="1"/>
    <col min="8719" max="8719" width="5.5703125" customWidth="1"/>
    <col min="8720" max="8721" width="27.42578125" customWidth="1"/>
    <col min="8722" max="8722" width="9.5703125" customWidth="1"/>
    <col min="8723" max="8725" width="4.140625" customWidth="1"/>
    <col min="8726" max="8727" width="4.5703125" customWidth="1"/>
    <col min="8728" max="8728" width="4.85546875" customWidth="1"/>
    <col min="8729" max="8729" width="4.5703125" customWidth="1"/>
    <col min="8730" max="8730" width="6.42578125" customWidth="1"/>
    <col min="8731" max="8731" width="10" customWidth="1"/>
    <col min="8732" max="8732" width="3.85546875" customWidth="1"/>
    <col min="8733" max="8733" width="4.42578125" customWidth="1"/>
    <col min="8734" max="8734" width="5.85546875" customWidth="1"/>
    <col min="8735" max="8735" width="6.140625" customWidth="1"/>
    <col min="8736" max="8736" width="5.85546875" customWidth="1"/>
    <col min="8737" max="8737" width="5.5703125" customWidth="1"/>
    <col min="8738" max="8738" width="9.140625" customWidth="1"/>
    <col min="8739" max="8739" width="3.85546875" customWidth="1"/>
    <col min="8740" max="8740" width="4.42578125" customWidth="1"/>
    <col min="8741" max="8741" width="5.5703125" customWidth="1"/>
    <col min="8742" max="8743" width="5.42578125" customWidth="1"/>
    <col min="8744" max="8744" width="5.5703125" customWidth="1"/>
    <col min="8745" max="8745" width="13.85546875" customWidth="1"/>
    <col min="8746" max="8746" width="22.42578125" customWidth="1"/>
    <col min="8747" max="8747" width="9.5703125" customWidth="1"/>
    <col min="8748" max="8750" width="4.140625" customWidth="1"/>
    <col min="8751" max="8753" width="4.42578125" customWidth="1"/>
    <col min="8754" max="8754" width="4.5703125" customWidth="1"/>
    <col min="8755" max="8755" width="6.42578125" customWidth="1"/>
    <col min="8756" max="8756" width="10" customWidth="1"/>
    <col min="8757" max="8757" width="3.85546875" customWidth="1"/>
    <col min="8758" max="8758" width="4.42578125" customWidth="1"/>
    <col min="8759" max="8759" width="5.42578125" customWidth="1"/>
    <col min="8760" max="8760" width="6.140625" customWidth="1"/>
    <col min="8761" max="8761" width="5.85546875" customWidth="1"/>
    <col min="8762" max="8762" width="5.5703125" customWidth="1"/>
    <col min="8763" max="8763" width="9.140625" customWidth="1"/>
    <col min="8764" max="8764" width="3.85546875" customWidth="1"/>
    <col min="8765" max="8765" width="4.42578125" customWidth="1"/>
    <col min="8766" max="8766" width="5.5703125" customWidth="1"/>
    <col min="8767" max="8768" width="5.42578125" customWidth="1"/>
    <col min="8769" max="8769" width="5.5703125" customWidth="1"/>
    <col min="8770" max="8771" width="18.42578125" customWidth="1"/>
    <col min="8772" max="8772" width="9.5703125" customWidth="1"/>
    <col min="8773" max="8775" width="4.140625" customWidth="1"/>
    <col min="8776" max="8776" width="3.85546875" customWidth="1"/>
    <col min="8777" max="8778" width="4.42578125" customWidth="1"/>
    <col min="8779" max="8779" width="4.5703125" customWidth="1"/>
    <col min="8780" max="8780" width="6.42578125" customWidth="1"/>
    <col min="8781" max="8781" width="10" customWidth="1"/>
    <col min="8782" max="8782" width="3.85546875" customWidth="1"/>
    <col min="8783" max="8783" width="4.42578125" customWidth="1"/>
    <col min="8784" max="8784" width="5.42578125" customWidth="1"/>
    <col min="8785" max="8785" width="6.140625" customWidth="1"/>
    <col min="8786" max="8786" width="5.85546875" customWidth="1"/>
    <col min="8787" max="8787" width="5.5703125" customWidth="1"/>
    <col min="8788" max="8788" width="9.140625" customWidth="1"/>
    <col min="8789" max="8789" width="3.85546875" customWidth="1"/>
    <col min="8790" max="8790" width="4.42578125" customWidth="1"/>
    <col min="8791" max="8791" width="5.5703125" customWidth="1"/>
    <col min="8792" max="8793" width="5.42578125" customWidth="1"/>
    <col min="8794" max="8794" width="5.5703125" customWidth="1"/>
    <col min="8795" max="8796" width="23.5703125" customWidth="1"/>
    <col min="8797" max="8797" width="9.5703125" customWidth="1"/>
    <col min="8798" max="8800" width="4.140625" customWidth="1"/>
    <col min="8801" max="8801" width="3.85546875" customWidth="1"/>
    <col min="8802" max="8803" width="4.42578125" customWidth="1"/>
    <col min="8804" max="8804" width="4.5703125" customWidth="1"/>
    <col min="8805" max="8805" width="6.42578125" customWidth="1"/>
    <col min="8806" max="8806" width="10" customWidth="1"/>
    <col min="8807" max="8807" width="3.85546875" customWidth="1"/>
    <col min="8808" max="8808" width="4.42578125" customWidth="1"/>
    <col min="8809" max="8809" width="5.42578125" customWidth="1"/>
    <col min="8810" max="8810" width="6.140625" customWidth="1"/>
    <col min="8811" max="8811" width="5.85546875" customWidth="1"/>
    <col min="8812" max="8812" width="5.5703125" customWidth="1"/>
    <col min="8813" max="8813" width="9.140625" customWidth="1"/>
    <col min="8814" max="8814" width="3.85546875" customWidth="1"/>
    <col min="8815" max="8815" width="4.42578125" customWidth="1"/>
    <col min="8816" max="8816" width="5.5703125" customWidth="1"/>
    <col min="8817" max="8818" width="5.42578125" customWidth="1"/>
    <col min="8819" max="8819" width="5.5703125" customWidth="1"/>
    <col min="8820" max="8821" width="16.5703125" customWidth="1"/>
    <col min="8822" max="8822" width="9.5703125" customWidth="1"/>
    <col min="8823" max="8825" width="4.140625" customWidth="1"/>
    <col min="8826" max="8826" width="3.85546875" customWidth="1"/>
    <col min="8827" max="8828" width="4.42578125" customWidth="1"/>
    <col min="8829" max="8829" width="4.5703125" customWidth="1"/>
    <col min="8830" max="8830" width="6.42578125" customWidth="1"/>
    <col min="8831" max="8831" width="10" customWidth="1"/>
    <col min="8832" max="8832" width="3.85546875" customWidth="1"/>
    <col min="8833" max="8833" width="4.42578125" customWidth="1"/>
    <col min="8834" max="8834" width="5.42578125" customWidth="1"/>
    <col min="8835" max="8835" width="6.140625" customWidth="1"/>
    <col min="8836" max="8836" width="5.85546875" customWidth="1"/>
    <col min="8837" max="8837" width="5.5703125" customWidth="1"/>
    <col min="8838" max="8838" width="9.140625" customWidth="1"/>
    <col min="8839" max="8839" width="3.85546875" customWidth="1"/>
    <col min="8840" max="8840" width="4.42578125" customWidth="1"/>
    <col min="8841" max="8841" width="5.5703125" customWidth="1"/>
    <col min="8842" max="8843" width="5.42578125" customWidth="1"/>
    <col min="8844" max="8844" width="5.5703125" customWidth="1"/>
    <col min="8845" max="8846" width="23.42578125" customWidth="1"/>
    <col min="8847" max="8847" width="9.5703125" customWidth="1"/>
    <col min="8848" max="8850" width="4.140625" customWidth="1"/>
    <col min="8851" max="8851" width="3.85546875" customWidth="1"/>
    <col min="8852" max="8853" width="4.42578125" customWidth="1"/>
    <col min="8854" max="8854" width="4.5703125" customWidth="1"/>
    <col min="8855" max="8855" width="6.42578125" customWidth="1"/>
    <col min="8856" max="8856" width="10" customWidth="1"/>
    <col min="8857" max="8857" width="3.85546875" customWidth="1"/>
    <col min="8858" max="8858" width="4.42578125" customWidth="1"/>
    <col min="8859" max="8859" width="5.42578125" customWidth="1"/>
    <col min="8860" max="8860" width="6.140625" customWidth="1"/>
    <col min="8861" max="8861" width="5.85546875" customWidth="1"/>
    <col min="8862" max="8862" width="5.5703125" customWidth="1"/>
    <col min="8863" max="8863" width="9.140625" customWidth="1"/>
    <col min="8864" max="8864" width="3.85546875" customWidth="1"/>
    <col min="8865" max="8865" width="4.42578125" customWidth="1"/>
    <col min="8866" max="8866" width="5.5703125" customWidth="1"/>
    <col min="8867" max="8868" width="5.42578125" customWidth="1"/>
    <col min="8869" max="8869" width="5.5703125" customWidth="1"/>
    <col min="8870" max="8870" width="17.42578125" customWidth="1"/>
    <col min="8871" max="8871" width="19.42578125" customWidth="1"/>
    <col min="8872" max="8872" width="9.5703125" customWidth="1"/>
    <col min="8873" max="8875" width="4.140625" customWidth="1"/>
    <col min="8876" max="8876" width="3.85546875" customWidth="1"/>
    <col min="8877" max="8878" width="4.42578125" customWidth="1"/>
    <col min="8879" max="8879" width="4.5703125" customWidth="1"/>
    <col min="8880" max="8880" width="6.42578125" customWidth="1"/>
    <col min="8881" max="8881" width="10" customWidth="1"/>
    <col min="8882" max="8882" width="3.85546875" customWidth="1"/>
    <col min="8883" max="8883" width="4.42578125" customWidth="1"/>
    <col min="8884" max="8884" width="5.42578125" customWidth="1"/>
    <col min="8885" max="8885" width="6.140625" customWidth="1"/>
    <col min="8886" max="8886" width="5.85546875" customWidth="1"/>
    <col min="8887" max="8887" width="5.5703125" customWidth="1"/>
    <col min="8888" max="8888" width="9.140625" customWidth="1"/>
    <col min="8889" max="8889" width="3.85546875" customWidth="1"/>
    <col min="8890" max="8890" width="4.42578125" customWidth="1"/>
    <col min="8891" max="8891" width="5.5703125" customWidth="1"/>
    <col min="8892" max="8893" width="5.42578125" customWidth="1"/>
    <col min="8894" max="8894" width="5.5703125" customWidth="1"/>
    <col min="8895" max="8896" width="20.5703125" customWidth="1"/>
    <col min="8897" max="8897" width="9.5703125" customWidth="1"/>
    <col min="8898" max="8900" width="4.140625" customWidth="1"/>
    <col min="8901" max="8901" width="3.85546875" customWidth="1"/>
    <col min="8902" max="8903" width="4.42578125" customWidth="1"/>
    <col min="8904" max="8904" width="4.5703125" customWidth="1"/>
    <col min="8905" max="8905" width="6.42578125" customWidth="1"/>
    <col min="8906" max="8906" width="10" customWidth="1"/>
    <col min="8907" max="8907" width="3.85546875" customWidth="1"/>
    <col min="8908" max="8908" width="4.42578125" customWidth="1"/>
    <col min="8909" max="8909" width="5.42578125" customWidth="1"/>
    <col min="8910" max="8910" width="6.140625" customWidth="1"/>
    <col min="8911" max="8911" width="5.85546875" customWidth="1"/>
    <col min="8912" max="8912" width="5.5703125" customWidth="1"/>
    <col min="8913" max="8913" width="9.140625" customWidth="1"/>
    <col min="8914" max="8914" width="3.85546875" customWidth="1"/>
    <col min="8915" max="8915" width="4.42578125" customWidth="1"/>
    <col min="8916" max="8916" width="5.5703125" customWidth="1"/>
    <col min="8917" max="8918" width="5.42578125" customWidth="1"/>
    <col min="8919" max="8919" width="5.5703125" customWidth="1"/>
    <col min="8920" max="8921" width="21.140625" customWidth="1"/>
    <col min="8922" max="8922" width="9.5703125" customWidth="1"/>
    <col min="8923" max="8925" width="4.140625" customWidth="1"/>
    <col min="8926" max="8926" width="3.85546875" customWidth="1"/>
    <col min="8927" max="8928" width="4.42578125" customWidth="1"/>
    <col min="8929" max="8929" width="4.5703125" customWidth="1"/>
    <col min="8930" max="8930" width="6.42578125" customWidth="1"/>
    <col min="8931" max="8931" width="10" customWidth="1"/>
    <col min="8932" max="8932" width="3.85546875" customWidth="1"/>
    <col min="8933" max="8933" width="4.42578125" customWidth="1"/>
    <col min="8934" max="8934" width="5.42578125" customWidth="1"/>
    <col min="8935" max="8935" width="6.140625" customWidth="1"/>
    <col min="8936" max="8936" width="5.85546875" customWidth="1"/>
    <col min="8937" max="8937" width="5.5703125" customWidth="1"/>
    <col min="8938" max="8938" width="9.140625" customWidth="1"/>
    <col min="8939" max="8939" width="3.85546875" customWidth="1"/>
    <col min="8940" max="8940" width="4.42578125" customWidth="1"/>
    <col min="8941" max="8941" width="5.5703125" customWidth="1"/>
    <col min="8942" max="8943" width="5.42578125" customWidth="1"/>
    <col min="8944" max="8944" width="5.5703125" customWidth="1"/>
    <col min="8945" max="8945" width="0.85546875" customWidth="1"/>
    <col min="8953" max="8953" width="9.5703125" customWidth="1"/>
    <col min="8954" max="8954" width="4.140625" customWidth="1"/>
    <col min="8955" max="8955" width="6.140625" customWidth="1"/>
    <col min="8956" max="8956" width="4.140625" customWidth="1"/>
    <col min="8957" max="8957" width="5.140625" customWidth="1"/>
    <col min="8958" max="8959" width="5.42578125" customWidth="1"/>
    <col min="8960" max="8960" width="4.5703125" customWidth="1"/>
    <col min="8961" max="8961" width="6.42578125" customWidth="1"/>
    <col min="8962" max="8962" width="10" customWidth="1"/>
    <col min="8963" max="8963" width="3.85546875" customWidth="1"/>
    <col min="8964" max="8964" width="4.42578125" customWidth="1"/>
    <col min="8965" max="8965" width="5.42578125" customWidth="1"/>
    <col min="8966" max="8966" width="6.140625" customWidth="1"/>
    <col min="8967" max="8967" width="5.85546875" customWidth="1"/>
    <col min="8968" max="8968" width="6.85546875" customWidth="1"/>
    <col min="8969" max="8969" width="9.140625" customWidth="1"/>
    <col min="8970" max="8970" width="3.85546875" customWidth="1"/>
    <col min="8971" max="8971" width="4.42578125" customWidth="1"/>
    <col min="8972" max="8972" width="5.5703125" customWidth="1"/>
    <col min="8973" max="8974" width="5.42578125" customWidth="1"/>
    <col min="8975" max="8975" width="5.5703125" customWidth="1"/>
    <col min="8976" max="8977" width="27.42578125" customWidth="1"/>
    <col min="8978" max="8978" width="9.5703125" customWidth="1"/>
    <col min="8979" max="8981" width="4.140625" customWidth="1"/>
    <col min="8982" max="8983" width="4.5703125" customWidth="1"/>
    <col min="8984" max="8984" width="4.85546875" customWidth="1"/>
    <col min="8985" max="8985" width="4.5703125" customWidth="1"/>
    <col min="8986" max="8986" width="6.42578125" customWidth="1"/>
    <col min="8987" max="8987" width="10" customWidth="1"/>
    <col min="8988" max="8988" width="3.85546875" customWidth="1"/>
    <col min="8989" max="8989" width="4.42578125" customWidth="1"/>
    <col min="8990" max="8990" width="5.85546875" customWidth="1"/>
    <col min="8991" max="8991" width="6.140625" customWidth="1"/>
    <col min="8992" max="8992" width="5.85546875" customWidth="1"/>
    <col min="8993" max="8993" width="5.5703125" customWidth="1"/>
    <col min="8994" max="8994" width="9.140625" customWidth="1"/>
    <col min="8995" max="8995" width="3.85546875" customWidth="1"/>
    <col min="8996" max="8996" width="4.42578125" customWidth="1"/>
    <col min="8997" max="8997" width="5.5703125" customWidth="1"/>
    <col min="8998" max="8999" width="5.42578125" customWidth="1"/>
    <col min="9000" max="9000" width="5.5703125" customWidth="1"/>
    <col min="9001" max="9001" width="13.85546875" customWidth="1"/>
    <col min="9002" max="9002" width="22.42578125" customWidth="1"/>
    <col min="9003" max="9003" width="9.5703125" customWidth="1"/>
    <col min="9004" max="9006" width="4.140625" customWidth="1"/>
    <col min="9007" max="9009" width="4.42578125" customWidth="1"/>
    <col min="9010" max="9010" width="4.5703125" customWidth="1"/>
    <col min="9011" max="9011" width="6.42578125" customWidth="1"/>
    <col min="9012" max="9012" width="10" customWidth="1"/>
    <col min="9013" max="9013" width="3.85546875" customWidth="1"/>
    <col min="9014" max="9014" width="4.42578125" customWidth="1"/>
    <col min="9015" max="9015" width="5.42578125" customWidth="1"/>
    <col min="9016" max="9016" width="6.140625" customWidth="1"/>
    <col min="9017" max="9017" width="5.85546875" customWidth="1"/>
    <col min="9018" max="9018" width="5.5703125" customWidth="1"/>
    <col min="9019" max="9019" width="9.140625" customWidth="1"/>
    <col min="9020" max="9020" width="3.85546875" customWidth="1"/>
    <col min="9021" max="9021" width="4.42578125" customWidth="1"/>
    <col min="9022" max="9022" width="5.5703125" customWidth="1"/>
    <col min="9023" max="9024" width="5.42578125" customWidth="1"/>
    <col min="9025" max="9025" width="5.5703125" customWidth="1"/>
    <col min="9026" max="9027" width="18.42578125" customWidth="1"/>
    <col min="9028" max="9028" width="9.5703125" customWidth="1"/>
    <col min="9029" max="9031" width="4.140625" customWidth="1"/>
    <col min="9032" max="9032" width="3.85546875" customWidth="1"/>
    <col min="9033" max="9034" width="4.42578125" customWidth="1"/>
    <col min="9035" max="9035" width="4.5703125" customWidth="1"/>
    <col min="9036" max="9036" width="6.42578125" customWidth="1"/>
    <col min="9037" max="9037" width="10" customWidth="1"/>
    <col min="9038" max="9038" width="3.85546875" customWidth="1"/>
    <col min="9039" max="9039" width="4.42578125" customWidth="1"/>
    <col min="9040" max="9040" width="5.42578125" customWidth="1"/>
    <col min="9041" max="9041" width="6.140625" customWidth="1"/>
    <col min="9042" max="9042" width="5.85546875" customWidth="1"/>
    <col min="9043" max="9043" width="5.5703125" customWidth="1"/>
    <col min="9044" max="9044" width="9.140625" customWidth="1"/>
    <col min="9045" max="9045" width="3.85546875" customWidth="1"/>
    <col min="9046" max="9046" width="4.42578125" customWidth="1"/>
    <col min="9047" max="9047" width="5.5703125" customWidth="1"/>
    <col min="9048" max="9049" width="5.42578125" customWidth="1"/>
    <col min="9050" max="9050" width="5.5703125" customWidth="1"/>
    <col min="9051" max="9052" width="23.5703125" customWidth="1"/>
    <col min="9053" max="9053" width="9.5703125" customWidth="1"/>
    <col min="9054" max="9056" width="4.140625" customWidth="1"/>
    <col min="9057" max="9057" width="3.85546875" customWidth="1"/>
    <col min="9058" max="9059" width="4.42578125" customWidth="1"/>
    <col min="9060" max="9060" width="4.5703125" customWidth="1"/>
    <col min="9061" max="9061" width="6.42578125" customWidth="1"/>
    <col min="9062" max="9062" width="10" customWidth="1"/>
    <col min="9063" max="9063" width="3.85546875" customWidth="1"/>
    <col min="9064" max="9064" width="4.42578125" customWidth="1"/>
    <col min="9065" max="9065" width="5.42578125" customWidth="1"/>
    <col min="9066" max="9066" width="6.140625" customWidth="1"/>
    <col min="9067" max="9067" width="5.85546875" customWidth="1"/>
    <col min="9068" max="9068" width="5.5703125" customWidth="1"/>
    <col min="9069" max="9069" width="9.140625" customWidth="1"/>
    <col min="9070" max="9070" width="3.85546875" customWidth="1"/>
    <col min="9071" max="9071" width="4.42578125" customWidth="1"/>
    <col min="9072" max="9072" width="5.5703125" customWidth="1"/>
    <col min="9073" max="9074" width="5.42578125" customWidth="1"/>
    <col min="9075" max="9075" width="5.5703125" customWidth="1"/>
    <col min="9076" max="9077" width="16.5703125" customWidth="1"/>
    <col min="9078" max="9078" width="9.5703125" customWidth="1"/>
    <col min="9079" max="9081" width="4.140625" customWidth="1"/>
    <col min="9082" max="9082" width="3.85546875" customWidth="1"/>
    <col min="9083" max="9084" width="4.42578125" customWidth="1"/>
    <col min="9085" max="9085" width="4.5703125" customWidth="1"/>
    <col min="9086" max="9086" width="6.42578125" customWidth="1"/>
    <col min="9087" max="9087" width="10" customWidth="1"/>
    <col min="9088" max="9088" width="3.85546875" customWidth="1"/>
    <col min="9089" max="9089" width="4.42578125" customWidth="1"/>
    <col min="9090" max="9090" width="5.42578125" customWidth="1"/>
    <col min="9091" max="9091" width="6.140625" customWidth="1"/>
    <col min="9092" max="9092" width="5.85546875" customWidth="1"/>
    <col min="9093" max="9093" width="5.5703125" customWidth="1"/>
    <col min="9094" max="9094" width="9.140625" customWidth="1"/>
    <col min="9095" max="9095" width="3.85546875" customWidth="1"/>
    <col min="9096" max="9096" width="4.42578125" customWidth="1"/>
    <col min="9097" max="9097" width="5.5703125" customWidth="1"/>
    <col min="9098" max="9099" width="5.42578125" customWidth="1"/>
    <col min="9100" max="9100" width="5.5703125" customWidth="1"/>
    <col min="9101" max="9102" width="23.42578125" customWidth="1"/>
    <col min="9103" max="9103" width="9.5703125" customWidth="1"/>
    <col min="9104" max="9106" width="4.140625" customWidth="1"/>
    <col min="9107" max="9107" width="3.85546875" customWidth="1"/>
    <col min="9108" max="9109" width="4.42578125" customWidth="1"/>
    <col min="9110" max="9110" width="4.5703125" customWidth="1"/>
    <col min="9111" max="9111" width="6.42578125" customWidth="1"/>
    <col min="9112" max="9112" width="10" customWidth="1"/>
    <col min="9113" max="9113" width="3.85546875" customWidth="1"/>
    <col min="9114" max="9114" width="4.42578125" customWidth="1"/>
    <col min="9115" max="9115" width="5.42578125" customWidth="1"/>
    <col min="9116" max="9116" width="6.140625" customWidth="1"/>
    <col min="9117" max="9117" width="5.85546875" customWidth="1"/>
    <col min="9118" max="9118" width="5.5703125" customWidth="1"/>
    <col min="9119" max="9119" width="9.140625" customWidth="1"/>
    <col min="9120" max="9120" width="3.85546875" customWidth="1"/>
    <col min="9121" max="9121" width="4.42578125" customWidth="1"/>
    <col min="9122" max="9122" width="5.5703125" customWidth="1"/>
    <col min="9123" max="9124" width="5.42578125" customWidth="1"/>
    <col min="9125" max="9125" width="5.5703125" customWidth="1"/>
    <col min="9126" max="9126" width="17.42578125" customWidth="1"/>
    <col min="9127" max="9127" width="19.42578125" customWidth="1"/>
    <col min="9128" max="9128" width="9.5703125" customWidth="1"/>
    <col min="9129" max="9131" width="4.140625" customWidth="1"/>
    <col min="9132" max="9132" width="3.85546875" customWidth="1"/>
    <col min="9133" max="9134" width="4.42578125" customWidth="1"/>
    <col min="9135" max="9135" width="4.5703125" customWidth="1"/>
    <col min="9136" max="9136" width="6.42578125" customWidth="1"/>
    <col min="9137" max="9137" width="10" customWidth="1"/>
    <col min="9138" max="9138" width="3.85546875" customWidth="1"/>
    <col min="9139" max="9139" width="4.42578125" customWidth="1"/>
    <col min="9140" max="9140" width="5.42578125" customWidth="1"/>
    <col min="9141" max="9141" width="6.140625" customWidth="1"/>
    <col min="9142" max="9142" width="5.85546875" customWidth="1"/>
    <col min="9143" max="9143" width="5.5703125" customWidth="1"/>
    <col min="9144" max="9144" width="9.140625" customWidth="1"/>
    <col min="9145" max="9145" width="3.85546875" customWidth="1"/>
    <col min="9146" max="9146" width="4.42578125" customWidth="1"/>
    <col min="9147" max="9147" width="5.5703125" customWidth="1"/>
    <col min="9148" max="9149" width="5.42578125" customWidth="1"/>
    <col min="9150" max="9150" width="5.5703125" customWidth="1"/>
    <col min="9151" max="9152" width="20.5703125" customWidth="1"/>
    <col min="9153" max="9153" width="9.5703125" customWidth="1"/>
    <col min="9154" max="9156" width="4.140625" customWidth="1"/>
    <col min="9157" max="9157" width="3.85546875" customWidth="1"/>
    <col min="9158" max="9159" width="4.42578125" customWidth="1"/>
    <col min="9160" max="9160" width="4.5703125" customWidth="1"/>
    <col min="9161" max="9161" width="6.42578125" customWidth="1"/>
    <col min="9162" max="9162" width="10" customWidth="1"/>
    <col min="9163" max="9163" width="3.85546875" customWidth="1"/>
    <col min="9164" max="9164" width="4.42578125" customWidth="1"/>
    <col min="9165" max="9165" width="5.42578125" customWidth="1"/>
    <col min="9166" max="9166" width="6.140625" customWidth="1"/>
    <col min="9167" max="9167" width="5.85546875" customWidth="1"/>
    <col min="9168" max="9168" width="5.5703125" customWidth="1"/>
    <col min="9169" max="9169" width="9.140625" customWidth="1"/>
    <col min="9170" max="9170" width="3.85546875" customWidth="1"/>
    <col min="9171" max="9171" width="4.42578125" customWidth="1"/>
    <col min="9172" max="9172" width="5.5703125" customWidth="1"/>
    <col min="9173" max="9174" width="5.42578125" customWidth="1"/>
    <col min="9175" max="9175" width="5.5703125" customWidth="1"/>
    <col min="9176" max="9177" width="21.140625" customWidth="1"/>
    <col min="9178" max="9178" width="9.5703125" customWidth="1"/>
    <col min="9179" max="9181" width="4.140625" customWidth="1"/>
    <col min="9182" max="9182" width="3.85546875" customWidth="1"/>
    <col min="9183" max="9184" width="4.42578125" customWidth="1"/>
    <col min="9185" max="9185" width="4.5703125" customWidth="1"/>
    <col min="9186" max="9186" width="6.42578125" customWidth="1"/>
    <col min="9187" max="9187" width="10" customWidth="1"/>
    <col min="9188" max="9188" width="3.85546875" customWidth="1"/>
    <col min="9189" max="9189" width="4.42578125" customWidth="1"/>
    <col min="9190" max="9190" width="5.42578125" customWidth="1"/>
    <col min="9191" max="9191" width="6.140625" customWidth="1"/>
    <col min="9192" max="9192" width="5.85546875" customWidth="1"/>
    <col min="9193" max="9193" width="5.5703125" customWidth="1"/>
    <col min="9194" max="9194" width="9.140625" customWidth="1"/>
    <col min="9195" max="9195" width="3.85546875" customWidth="1"/>
    <col min="9196" max="9196" width="4.42578125" customWidth="1"/>
    <col min="9197" max="9197" width="5.5703125" customWidth="1"/>
    <col min="9198" max="9199" width="5.42578125" customWidth="1"/>
    <col min="9200" max="9200" width="5.5703125" customWidth="1"/>
    <col min="9201" max="9201" width="0.85546875" customWidth="1"/>
    <col min="9209" max="9209" width="9.5703125" customWidth="1"/>
    <col min="9210" max="9210" width="4.140625" customWidth="1"/>
    <col min="9211" max="9211" width="6.140625" customWidth="1"/>
    <col min="9212" max="9212" width="4.140625" customWidth="1"/>
    <col min="9213" max="9213" width="5.140625" customWidth="1"/>
    <col min="9214" max="9215" width="5.42578125" customWidth="1"/>
    <col min="9216" max="9216" width="4.5703125" customWidth="1"/>
    <col min="9217" max="9217" width="6.42578125" customWidth="1"/>
    <col min="9218" max="9218" width="10" customWidth="1"/>
    <col min="9219" max="9219" width="3.85546875" customWidth="1"/>
    <col min="9220" max="9220" width="4.42578125" customWidth="1"/>
    <col min="9221" max="9221" width="5.42578125" customWidth="1"/>
    <col min="9222" max="9222" width="6.140625" customWidth="1"/>
    <col min="9223" max="9223" width="5.85546875" customWidth="1"/>
    <col min="9224" max="9224" width="6.85546875" customWidth="1"/>
    <col min="9225" max="9225" width="9.140625" customWidth="1"/>
    <col min="9226" max="9226" width="3.85546875" customWidth="1"/>
    <col min="9227" max="9227" width="4.42578125" customWidth="1"/>
    <col min="9228" max="9228" width="5.5703125" customWidth="1"/>
    <col min="9229" max="9230" width="5.42578125" customWidth="1"/>
    <col min="9231" max="9231" width="5.5703125" customWidth="1"/>
    <col min="9232" max="9233" width="27.42578125" customWidth="1"/>
    <col min="9234" max="9234" width="9.5703125" customWidth="1"/>
    <col min="9235" max="9237" width="4.140625" customWidth="1"/>
    <col min="9238" max="9239" width="4.5703125" customWidth="1"/>
    <col min="9240" max="9240" width="4.85546875" customWidth="1"/>
    <col min="9241" max="9241" width="4.5703125" customWidth="1"/>
    <col min="9242" max="9242" width="6.42578125" customWidth="1"/>
    <col min="9243" max="9243" width="10" customWidth="1"/>
    <col min="9244" max="9244" width="3.85546875" customWidth="1"/>
    <col min="9245" max="9245" width="4.42578125" customWidth="1"/>
    <col min="9246" max="9246" width="5.85546875" customWidth="1"/>
    <col min="9247" max="9247" width="6.140625" customWidth="1"/>
    <col min="9248" max="9248" width="5.85546875" customWidth="1"/>
    <col min="9249" max="9249" width="5.5703125" customWidth="1"/>
    <col min="9250" max="9250" width="9.140625" customWidth="1"/>
    <col min="9251" max="9251" width="3.85546875" customWidth="1"/>
    <col min="9252" max="9252" width="4.42578125" customWidth="1"/>
    <col min="9253" max="9253" width="5.5703125" customWidth="1"/>
    <col min="9254" max="9255" width="5.42578125" customWidth="1"/>
    <col min="9256" max="9256" width="5.5703125" customWidth="1"/>
    <col min="9257" max="9257" width="13.85546875" customWidth="1"/>
    <col min="9258" max="9258" width="22.42578125" customWidth="1"/>
    <col min="9259" max="9259" width="9.5703125" customWidth="1"/>
    <col min="9260" max="9262" width="4.140625" customWidth="1"/>
    <col min="9263" max="9265" width="4.42578125" customWidth="1"/>
    <col min="9266" max="9266" width="4.5703125" customWidth="1"/>
    <col min="9267" max="9267" width="6.42578125" customWidth="1"/>
    <col min="9268" max="9268" width="10" customWidth="1"/>
    <col min="9269" max="9269" width="3.85546875" customWidth="1"/>
    <col min="9270" max="9270" width="4.42578125" customWidth="1"/>
    <col min="9271" max="9271" width="5.42578125" customWidth="1"/>
    <col min="9272" max="9272" width="6.140625" customWidth="1"/>
    <col min="9273" max="9273" width="5.85546875" customWidth="1"/>
    <col min="9274" max="9274" width="5.5703125" customWidth="1"/>
    <col min="9275" max="9275" width="9.140625" customWidth="1"/>
    <col min="9276" max="9276" width="3.85546875" customWidth="1"/>
    <col min="9277" max="9277" width="4.42578125" customWidth="1"/>
    <col min="9278" max="9278" width="5.5703125" customWidth="1"/>
    <col min="9279" max="9280" width="5.42578125" customWidth="1"/>
    <col min="9281" max="9281" width="5.5703125" customWidth="1"/>
    <col min="9282" max="9283" width="18.42578125" customWidth="1"/>
    <col min="9284" max="9284" width="9.5703125" customWidth="1"/>
    <col min="9285" max="9287" width="4.140625" customWidth="1"/>
    <col min="9288" max="9288" width="3.85546875" customWidth="1"/>
    <col min="9289" max="9290" width="4.42578125" customWidth="1"/>
    <col min="9291" max="9291" width="4.5703125" customWidth="1"/>
    <col min="9292" max="9292" width="6.42578125" customWidth="1"/>
    <col min="9293" max="9293" width="10" customWidth="1"/>
    <col min="9294" max="9294" width="3.85546875" customWidth="1"/>
    <col min="9295" max="9295" width="4.42578125" customWidth="1"/>
    <col min="9296" max="9296" width="5.42578125" customWidth="1"/>
    <col min="9297" max="9297" width="6.140625" customWidth="1"/>
    <col min="9298" max="9298" width="5.85546875" customWidth="1"/>
    <col min="9299" max="9299" width="5.5703125" customWidth="1"/>
    <col min="9300" max="9300" width="9.140625" customWidth="1"/>
    <col min="9301" max="9301" width="3.85546875" customWidth="1"/>
    <col min="9302" max="9302" width="4.42578125" customWidth="1"/>
    <col min="9303" max="9303" width="5.5703125" customWidth="1"/>
    <col min="9304" max="9305" width="5.42578125" customWidth="1"/>
    <col min="9306" max="9306" width="5.5703125" customWidth="1"/>
    <col min="9307" max="9308" width="23.5703125" customWidth="1"/>
    <col min="9309" max="9309" width="9.5703125" customWidth="1"/>
    <col min="9310" max="9312" width="4.140625" customWidth="1"/>
    <col min="9313" max="9313" width="3.85546875" customWidth="1"/>
    <col min="9314" max="9315" width="4.42578125" customWidth="1"/>
    <col min="9316" max="9316" width="4.5703125" customWidth="1"/>
    <col min="9317" max="9317" width="6.42578125" customWidth="1"/>
    <col min="9318" max="9318" width="10" customWidth="1"/>
    <col min="9319" max="9319" width="3.85546875" customWidth="1"/>
    <col min="9320" max="9320" width="4.42578125" customWidth="1"/>
    <col min="9321" max="9321" width="5.42578125" customWidth="1"/>
    <col min="9322" max="9322" width="6.140625" customWidth="1"/>
    <col min="9323" max="9323" width="5.85546875" customWidth="1"/>
    <col min="9324" max="9324" width="5.5703125" customWidth="1"/>
    <col min="9325" max="9325" width="9.140625" customWidth="1"/>
    <col min="9326" max="9326" width="3.85546875" customWidth="1"/>
    <col min="9327" max="9327" width="4.42578125" customWidth="1"/>
    <col min="9328" max="9328" width="5.5703125" customWidth="1"/>
    <col min="9329" max="9330" width="5.42578125" customWidth="1"/>
    <col min="9331" max="9331" width="5.5703125" customWidth="1"/>
    <col min="9332" max="9333" width="16.5703125" customWidth="1"/>
    <col min="9334" max="9334" width="9.5703125" customWidth="1"/>
    <col min="9335" max="9337" width="4.140625" customWidth="1"/>
    <col min="9338" max="9338" width="3.85546875" customWidth="1"/>
    <col min="9339" max="9340" width="4.42578125" customWidth="1"/>
    <col min="9341" max="9341" width="4.5703125" customWidth="1"/>
    <col min="9342" max="9342" width="6.42578125" customWidth="1"/>
    <col min="9343" max="9343" width="10" customWidth="1"/>
    <col min="9344" max="9344" width="3.85546875" customWidth="1"/>
    <col min="9345" max="9345" width="4.42578125" customWidth="1"/>
    <col min="9346" max="9346" width="5.42578125" customWidth="1"/>
    <col min="9347" max="9347" width="6.140625" customWidth="1"/>
    <col min="9348" max="9348" width="5.85546875" customWidth="1"/>
    <col min="9349" max="9349" width="5.5703125" customWidth="1"/>
    <col min="9350" max="9350" width="9.140625" customWidth="1"/>
    <col min="9351" max="9351" width="3.85546875" customWidth="1"/>
    <col min="9352" max="9352" width="4.42578125" customWidth="1"/>
    <col min="9353" max="9353" width="5.5703125" customWidth="1"/>
    <col min="9354" max="9355" width="5.42578125" customWidth="1"/>
    <col min="9356" max="9356" width="5.5703125" customWidth="1"/>
    <col min="9357" max="9358" width="23.42578125" customWidth="1"/>
    <col min="9359" max="9359" width="9.5703125" customWidth="1"/>
    <col min="9360" max="9362" width="4.140625" customWidth="1"/>
    <col min="9363" max="9363" width="3.85546875" customWidth="1"/>
    <col min="9364" max="9365" width="4.42578125" customWidth="1"/>
    <col min="9366" max="9366" width="4.5703125" customWidth="1"/>
    <col min="9367" max="9367" width="6.42578125" customWidth="1"/>
    <col min="9368" max="9368" width="10" customWidth="1"/>
    <col min="9369" max="9369" width="3.85546875" customWidth="1"/>
    <col min="9370" max="9370" width="4.42578125" customWidth="1"/>
    <col min="9371" max="9371" width="5.42578125" customWidth="1"/>
    <col min="9372" max="9372" width="6.140625" customWidth="1"/>
    <col min="9373" max="9373" width="5.85546875" customWidth="1"/>
    <col min="9374" max="9374" width="5.5703125" customWidth="1"/>
    <col min="9375" max="9375" width="9.140625" customWidth="1"/>
    <col min="9376" max="9376" width="3.85546875" customWidth="1"/>
    <col min="9377" max="9377" width="4.42578125" customWidth="1"/>
    <col min="9378" max="9378" width="5.5703125" customWidth="1"/>
    <col min="9379" max="9380" width="5.42578125" customWidth="1"/>
    <col min="9381" max="9381" width="5.5703125" customWidth="1"/>
    <col min="9382" max="9382" width="17.42578125" customWidth="1"/>
    <col min="9383" max="9383" width="19.42578125" customWidth="1"/>
    <col min="9384" max="9384" width="9.5703125" customWidth="1"/>
    <col min="9385" max="9387" width="4.140625" customWidth="1"/>
    <col min="9388" max="9388" width="3.85546875" customWidth="1"/>
    <col min="9389" max="9390" width="4.42578125" customWidth="1"/>
    <col min="9391" max="9391" width="4.5703125" customWidth="1"/>
    <col min="9392" max="9392" width="6.42578125" customWidth="1"/>
    <col min="9393" max="9393" width="10" customWidth="1"/>
    <col min="9394" max="9394" width="3.85546875" customWidth="1"/>
    <col min="9395" max="9395" width="4.42578125" customWidth="1"/>
    <col min="9396" max="9396" width="5.42578125" customWidth="1"/>
    <col min="9397" max="9397" width="6.140625" customWidth="1"/>
    <col min="9398" max="9398" width="5.85546875" customWidth="1"/>
    <col min="9399" max="9399" width="5.5703125" customWidth="1"/>
    <col min="9400" max="9400" width="9.140625" customWidth="1"/>
    <col min="9401" max="9401" width="3.85546875" customWidth="1"/>
    <col min="9402" max="9402" width="4.42578125" customWidth="1"/>
    <col min="9403" max="9403" width="5.5703125" customWidth="1"/>
    <col min="9404" max="9405" width="5.42578125" customWidth="1"/>
    <col min="9406" max="9406" width="5.5703125" customWidth="1"/>
    <col min="9407" max="9408" width="20.5703125" customWidth="1"/>
    <col min="9409" max="9409" width="9.5703125" customWidth="1"/>
    <col min="9410" max="9412" width="4.140625" customWidth="1"/>
    <col min="9413" max="9413" width="3.85546875" customWidth="1"/>
    <col min="9414" max="9415" width="4.42578125" customWidth="1"/>
    <col min="9416" max="9416" width="4.5703125" customWidth="1"/>
    <col min="9417" max="9417" width="6.42578125" customWidth="1"/>
    <col min="9418" max="9418" width="10" customWidth="1"/>
    <col min="9419" max="9419" width="3.85546875" customWidth="1"/>
    <col min="9420" max="9420" width="4.42578125" customWidth="1"/>
    <col min="9421" max="9421" width="5.42578125" customWidth="1"/>
    <col min="9422" max="9422" width="6.140625" customWidth="1"/>
    <col min="9423" max="9423" width="5.85546875" customWidth="1"/>
    <col min="9424" max="9424" width="5.5703125" customWidth="1"/>
    <col min="9425" max="9425" width="9.140625" customWidth="1"/>
    <col min="9426" max="9426" width="3.85546875" customWidth="1"/>
    <col min="9427" max="9427" width="4.42578125" customWidth="1"/>
    <col min="9428" max="9428" width="5.5703125" customWidth="1"/>
    <col min="9429" max="9430" width="5.42578125" customWidth="1"/>
    <col min="9431" max="9431" width="5.5703125" customWidth="1"/>
    <col min="9432" max="9433" width="21.140625" customWidth="1"/>
    <col min="9434" max="9434" width="9.5703125" customWidth="1"/>
    <col min="9435" max="9437" width="4.140625" customWidth="1"/>
    <col min="9438" max="9438" width="3.85546875" customWidth="1"/>
    <col min="9439" max="9440" width="4.42578125" customWidth="1"/>
    <col min="9441" max="9441" width="4.5703125" customWidth="1"/>
    <col min="9442" max="9442" width="6.42578125" customWidth="1"/>
    <col min="9443" max="9443" width="10" customWidth="1"/>
    <col min="9444" max="9444" width="3.85546875" customWidth="1"/>
    <col min="9445" max="9445" width="4.42578125" customWidth="1"/>
    <col min="9446" max="9446" width="5.42578125" customWidth="1"/>
    <col min="9447" max="9447" width="6.140625" customWidth="1"/>
    <col min="9448" max="9448" width="5.85546875" customWidth="1"/>
    <col min="9449" max="9449" width="5.5703125" customWidth="1"/>
    <col min="9450" max="9450" width="9.140625" customWidth="1"/>
    <col min="9451" max="9451" width="3.85546875" customWidth="1"/>
    <col min="9452" max="9452" width="4.42578125" customWidth="1"/>
    <col min="9453" max="9453" width="5.5703125" customWidth="1"/>
    <col min="9454" max="9455" width="5.42578125" customWidth="1"/>
    <col min="9456" max="9456" width="5.5703125" customWidth="1"/>
    <col min="9457" max="9457" width="0.85546875" customWidth="1"/>
    <col min="9465" max="9465" width="9.5703125" customWidth="1"/>
    <col min="9466" max="9466" width="4.140625" customWidth="1"/>
    <col min="9467" max="9467" width="6.140625" customWidth="1"/>
    <col min="9468" max="9468" width="4.140625" customWidth="1"/>
    <col min="9469" max="9469" width="5.140625" customWidth="1"/>
    <col min="9470" max="9471" width="5.42578125" customWidth="1"/>
    <col min="9472" max="9472" width="4.5703125" customWidth="1"/>
    <col min="9473" max="9473" width="6.42578125" customWidth="1"/>
    <col min="9474" max="9474" width="10" customWidth="1"/>
    <col min="9475" max="9475" width="3.85546875" customWidth="1"/>
    <col min="9476" max="9476" width="4.42578125" customWidth="1"/>
    <col min="9477" max="9477" width="5.42578125" customWidth="1"/>
    <col min="9478" max="9478" width="6.140625" customWidth="1"/>
    <col min="9479" max="9479" width="5.85546875" customWidth="1"/>
    <col min="9480" max="9480" width="6.85546875" customWidth="1"/>
    <col min="9481" max="9481" width="9.140625" customWidth="1"/>
    <col min="9482" max="9482" width="3.85546875" customWidth="1"/>
    <col min="9483" max="9483" width="4.42578125" customWidth="1"/>
    <col min="9484" max="9484" width="5.5703125" customWidth="1"/>
    <col min="9485" max="9486" width="5.42578125" customWidth="1"/>
    <col min="9487" max="9487" width="5.5703125" customWidth="1"/>
    <col min="9488" max="9489" width="27.42578125" customWidth="1"/>
    <col min="9490" max="9490" width="9.5703125" customWidth="1"/>
    <col min="9491" max="9493" width="4.140625" customWidth="1"/>
    <col min="9494" max="9495" width="4.5703125" customWidth="1"/>
    <col min="9496" max="9496" width="4.85546875" customWidth="1"/>
    <col min="9497" max="9497" width="4.5703125" customWidth="1"/>
    <col min="9498" max="9498" width="6.42578125" customWidth="1"/>
    <col min="9499" max="9499" width="10" customWidth="1"/>
    <col min="9500" max="9500" width="3.85546875" customWidth="1"/>
    <col min="9501" max="9501" width="4.42578125" customWidth="1"/>
    <col min="9502" max="9502" width="5.85546875" customWidth="1"/>
    <col min="9503" max="9503" width="6.140625" customWidth="1"/>
    <col min="9504" max="9504" width="5.85546875" customWidth="1"/>
    <col min="9505" max="9505" width="5.5703125" customWidth="1"/>
    <col min="9506" max="9506" width="9.140625" customWidth="1"/>
    <col min="9507" max="9507" width="3.85546875" customWidth="1"/>
    <col min="9508" max="9508" width="4.42578125" customWidth="1"/>
    <col min="9509" max="9509" width="5.5703125" customWidth="1"/>
    <col min="9510" max="9511" width="5.42578125" customWidth="1"/>
    <col min="9512" max="9512" width="5.5703125" customWidth="1"/>
    <col min="9513" max="9513" width="13.85546875" customWidth="1"/>
    <col min="9514" max="9514" width="22.42578125" customWidth="1"/>
    <col min="9515" max="9515" width="9.5703125" customWidth="1"/>
    <col min="9516" max="9518" width="4.140625" customWidth="1"/>
    <col min="9519" max="9521" width="4.42578125" customWidth="1"/>
    <col min="9522" max="9522" width="4.5703125" customWidth="1"/>
    <col min="9523" max="9523" width="6.42578125" customWidth="1"/>
    <col min="9524" max="9524" width="10" customWidth="1"/>
    <col min="9525" max="9525" width="3.85546875" customWidth="1"/>
    <col min="9526" max="9526" width="4.42578125" customWidth="1"/>
    <col min="9527" max="9527" width="5.42578125" customWidth="1"/>
    <col min="9528" max="9528" width="6.140625" customWidth="1"/>
    <col min="9529" max="9529" width="5.85546875" customWidth="1"/>
    <col min="9530" max="9530" width="5.5703125" customWidth="1"/>
    <col min="9531" max="9531" width="9.140625" customWidth="1"/>
    <col min="9532" max="9532" width="3.85546875" customWidth="1"/>
    <col min="9533" max="9533" width="4.42578125" customWidth="1"/>
    <col min="9534" max="9534" width="5.5703125" customWidth="1"/>
    <col min="9535" max="9536" width="5.42578125" customWidth="1"/>
    <col min="9537" max="9537" width="5.5703125" customWidth="1"/>
    <col min="9538" max="9539" width="18.42578125" customWidth="1"/>
    <col min="9540" max="9540" width="9.5703125" customWidth="1"/>
    <col min="9541" max="9543" width="4.140625" customWidth="1"/>
    <col min="9544" max="9544" width="3.85546875" customWidth="1"/>
    <col min="9545" max="9546" width="4.42578125" customWidth="1"/>
    <col min="9547" max="9547" width="4.5703125" customWidth="1"/>
    <col min="9548" max="9548" width="6.42578125" customWidth="1"/>
    <col min="9549" max="9549" width="10" customWidth="1"/>
    <col min="9550" max="9550" width="3.85546875" customWidth="1"/>
    <col min="9551" max="9551" width="4.42578125" customWidth="1"/>
    <col min="9552" max="9552" width="5.42578125" customWidth="1"/>
    <col min="9553" max="9553" width="6.140625" customWidth="1"/>
    <col min="9554" max="9554" width="5.85546875" customWidth="1"/>
    <col min="9555" max="9555" width="5.5703125" customWidth="1"/>
    <col min="9556" max="9556" width="9.140625" customWidth="1"/>
    <col min="9557" max="9557" width="3.85546875" customWidth="1"/>
    <col min="9558" max="9558" width="4.42578125" customWidth="1"/>
    <col min="9559" max="9559" width="5.5703125" customWidth="1"/>
    <col min="9560" max="9561" width="5.42578125" customWidth="1"/>
    <col min="9562" max="9562" width="5.5703125" customWidth="1"/>
    <col min="9563" max="9564" width="23.5703125" customWidth="1"/>
    <col min="9565" max="9565" width="9.5703125" customWidth="1"/>
    <col min="9566" max="9568" width="4.140625" customWidth="1"/>
    <col min="9569" max="9569" width="3.85546875" customWidth="1"/>
    <col min="9570" max="9571" width="4.42578125" customWidth="1"/>
    <col min="9572" max="9572" width="4.5703125" customWidth="1"/>
    <col min="9573" max="9573" width="6.42578125" customWidth="1"/>
    <col min="9574" max="9574" width="10" customWidth="1"/>
    <col min="9575" max="9575" width="3.85546875" customWidth="1"/>
    <col min="9576" max="9576" width="4.42578125" customWidth="1"/>
    <col min="9577" max="9577" width="5.42578125" customWidth="1"/>
    <col min="9578" max="9578" width="6.140625" customWidth="1"/>
    <col min="9579" max="9579" width="5.85546875" customWidth="1"/>
    <col min="9580" max="9580" width="5.5703125" customWidth="1"/>
    <col min="9581" max="9581" width="9.140625" customWidth="1"/>
    <col min="9582" max="9582" width="3.85546875" customWidth="1"/>
    <col min="9583" max="9583" width="4.42578125" customWidth="1"/>
    <col min="9584" max="9584" width="5.5703125" customWidth="1"/>
    <col min="9585" max="9586" width="5.42578125" customWidth="1"/>
    <col min="9587" max="9587" width="5.5703125" customWidth="1"/>
    <col min="9588" max="9589" width="16.5703125" customWidth="1"/>
    <col min="9590" max="9590" width="9.5703125" customWidth="1"/>
    <col min="9591" max="9593" width="4.140625" customWidth="1"/>
    <col min="9594" max="9594" width="3.85546875" customWidth="1"/>
    <col min="9595" max="9596" width="4.42578125" customWidth="1"/>
    <col min="9597" max="9597" width="4.5703125" customWidth="1"/>
    <col min="9598" max="9598" width="6.42578125" customWidth="1"/>
    <col min="9599" max="9599" width="10" customWidth="1"/>
    <col min="9600" max="9600" width="3.85546875" customWidth="1"/>
    <col min="9601" max="9601" width="4.42578125" customWidth="1"/>
    <col min="9602" max="9602" width="5.42578125" customWidth="1"/>
    <col min="9603" max="9603" width="6.140625" customWidth="1"/>
    <col min="9604" max="9604" width="5.85546875" customWidth="1"/>
    <col min="9605" max="9605" width="5.5703125" customWidth="1"/>
    <col min="9606" max="9606" width="9.140625" customWidth="1"/>
    <col min="9607" max="9607" width="3.85546875" customWidth="1"/>
    <col min="9608" max="9608" width="4.42578125" customWidth="1"/>
    <col min="9609" max="9609" width="5.5703125" customWidth="1"/>
    <col min="9610" max="9611" width="5.42578125" customWidth="1"/>
    <col min="9612" max="9612" width="5.5703125" customWidth="1"/>
    <col min="9613" max="9614" width="23.42578125" customWidth="1"/>
    <col min="9615" max="9615" width="9.5703125" customWidth="1"/>
    <col min="9616" max="9618" width="4.140625" customWidth="1"/>
    <col min="9619" max="9619" width="3.85546875" customWidth="1"/>
    <col min="9620" max="9621" width="4.42578125" customWidth="1"/>
    <col min="9622" max="9622" width="4.5703125" customWidth="1"/>
    <col min="9623" max="9623" width="6.42578125" customWidth="1"/>
    <col min="9624" max="9624" width="10" customWidth="1"/>
    <col min="9625" max="9625" width="3.85546875" customWidth="1"/>
    <col min="9626" max="9626" width="4.42578125" customWidth="1"/>
    <col min="9627" max="9627" width="5.42578125" customWidth="1"/>
    <col min="9628" max="9628" width="6.140625" customWidth="1"/>
    <col min="9629" max="9629" width="5.85546875" customWidth="1"/>
    <col min="9630" max="9630" width="5.5703125" customWidth="1"/>
    <col min="9631" max="9631" width="9.140625" customWidth="1"/>
    <col min="9632" max="9632" width="3.85546875" customWidth="1"/>
    <col min="9633" max="9633" width="4.42578125" customWidth="1"/>
    <col min="9634" max="9634" width="5.5703125" customWidth="1"/>
    <col min="9635" max="9636" width="5.42578125" customWidth="1"/>
    <col min="9637" max="9637" width="5.5703125" customWidth="1"/>
    <col min="9638" max="9638" width="17.42578125" customWidth="1"/>
    <col min="9639" max="9639" width="19.42578125" customWidth="1"/>
    <col min="9640" max="9640" width="9.5703125" customWidth="1"/>
    <col min="9641" max="9643" width="4.140625" customWidth="1"/>
    <col min="9644" max="9644" width="3.85546875" customWidth="1"/>
    <col min="9645" max="9646" width="4.42578125" customWidth="1"/>
    <col min="9647" max="9647" width="4.5703125" customWidth="1"/>
    <col min="9648" max="9648" width="6.42578125" customWidth="1"/>
    <col min="9649" max="9649" width="10" customWidth="1"/>
    <col min="9650" max="9650" width="3.85546875" customWidth="1"/>
    <col min="9651" max="9651" width="4.42578125" customWidth="1"/>
    <col min="9652" max="9652" width="5.42578125" customWidth="1"/>
    <col min="9653" max="9653" width="6.140625" customWidth="1"/>
    <col min="9654" max="9654" width="5.85546875" customWidth="1"/>
    <col min="9655" max="9655" width="5.5703125" customWidth="1"/>
    <col min="9656" max="9656" width="9.140625" customWidth="1"/>
    <col min="9657" max="9657" width="3.85546875" customWidth="1"/>
    <col min="9658" max="9658" width="4.42578125" customWidth="1"/>
    <col min="9659" max="9659" width="5.5703125" customWidth="1"/>
    <col min="9660" max="9661" width="5.42578125" customWidth="1"/>
    <col min="9662" max="9662" width="5.5703125" customWidth="1"/>
    <col min="9663" max="9664" width="20.5703125" customWidth="1"/>
    <col min="9665" max="9665" width="9.5703125" customWidth="1"/>
    <col min="9666" max="9668" width="4.140625" customWidth="1"/>
    <col min="9669" max="9669" width="3.85546875" customWidth="1"/>
    <col min="9670" max="9671" width="4.42578125" customWidth="1"/>
    <col min="9672" max="9672" width="4.5703125" customWidth="1"/>
    <col min="9673" max="9673" width="6.42578125" customWidth="1"/>
    <col min="9674" max="9674" width="10" customWidth="1"/>
    <col min="9675" max="9675" width="3.85546875" customWidth="1"/>
    <col min="9676" max="9676" width="4.42578125" customWidth="1"/>
    <col min="9677" max="9677" width="5.42578125" customWidth="1"/>
    <col min="9678" max="9678" width="6.140625" customWidth="1"/>
    <col min="9679" max="9679" width="5.85546875" customWidth="1"/>
    <col min="9680" max="9680" width="5.5703125" customWidth="1"/>
    <col min="9681" max="9681" width="9.140625" customWidth="1"/>
    <col min="9682" max="9682" width="3.85546875" customWidth="1"/>
    <col min="9683" max="9683" width="4.42578125" customWidth="1"/>
    <col min="9684" max="9684" width="5.5703125" customWidth="1"/>
    <col min="9685" max="9686" width="5.42578125" customWidth="1"/>
    <col min="9687" max="9687" width="5.5703125" customWidth="1"/>
    <col min="9688" max="9689" width="21.140625" customWidth="1"/>
    <col min="9690" max="9690" width="9.5703125" customWidth="1"/>
    <col min="9691" max="9693" width="4.140625" customWidth="1"/>
    <col min="9694" max="9694" width="3.85546875" customWidth="1"/>
    <col min="9695" max="9696" width="4.42578125" customWidth="1"/>
    <col min="9697" max="9697" width="4.5703125" customWidth="1"/>
    <col min="9698" max="9698" width="6.42578125" customWidth="1"/>
    <col min="9699" max="9699" width="10" customWidth="1"/>
    <col min="9700" max="9700" width="3.85546875" customWidth="1"/>
    <col min="9701" max="9701" width="4.42578125" customWidth="1"/>
    <col min="9702" max="9702" width="5.42578125" customWidth="1"/>
    <col min="9703" max="9703" width="6.140625" customWidth="1"/>
    <col min="9704" max="9704" width="5.85546875" customWidth="1"/>
    <col min="9705" max="9705" width="5.5703125" customWidth="1"/>
    <col min="9706" max="9706" width="9.140625" customWidth="1"/>
    <col min="9707" max="9707" width="3.85546875" customWidth="1"/>
    <col min="9708" max="9708" width="4.42578125" customWidth="1"/>
    <col min="9709" max="9709" width="5.5703125" customWidth="1"/>
    <col min="9710" max="9711" width="5.42578125" customWidth="1"/>
    <col min="9712" max="9712" width="5.5703125" customWidth="1"/>
    <col min="9713" max="9713" width="0.85546875" customWidth="1"/>
    <col min="9721" max="9721" width="9.5703125" customWidth="1"/>
    <col min="9722" max="9722" width="4.140625" customWidth="1"/>
    <col min="9723" max="9723" width="6.140625" customWidth="1"/>
    <col min="9724" max="9724" width="4.140625" customWidth="1"/>
    <col min="9725" max="9725" width="5.140625" customWidth="1"/>
    <col min="9726" max="9727" width="5.42578125" customWidth="1"/>
    <col min="9728" max="9728" width="4.5703125" customWidth="1"/>
    <col min="9729" max="9729" width="6.42578125" customWidth="1"/>
    <col min="9730" max="9730" width="10" customWidth="1"/>
    <col min="9731" max="9731" width="3.85546875" customWidth="1"/>
    <col min="9732" max="9732" width="4.42578125" customWidth="1"/>
    <col min="9733" max="9733" width="5.42578125" customWidth="1"/>
    <col min="9734" max="9734" width="6.140625" customWidth="1"/>
    <col min="9735" max="9735" width="5.85546875" customWidth="1"/>
    <col min="9736" max="9736" width="6.85546875" customWidth="1"/>
    <col min="9737" max="9737" width="9.140625" customWidth="1"/>
    <col min="9738" max="9738" width="3.85546875" customWidth="1"/>
    <col min="9739" max="9739" width="4.42578125" customWidth="1"/>
    <col min="9740" max="9740" width="5.5703125" customWidth="1"/>
    <col min="9741" max="9742" width="5.42578125" customWidth="1"/>
    <col min="9743" max="9743" width="5.5703125" customWidth="1"/>
    <col min="9744" max="9745" width="27.42578125" customWidth="1"/>
    <col min="9746" max="9746" width="9.5703125" customWidth="1"/>
    <col min="9747" max="9749" width="4.140625" customWidth="1"/>
    <col min="9750" max="9751" width="4.5703125" customWidth="1"/>
    <col min="9752" max="9752" width="4.85546875" customWidth="1"/>
    <col min="9753" max="9753" width="4.5703125" customWidth="1"/>
    <col min="9754" max="9754" width="6.42578125" customWidth="1"/>
    <col min="9755" max="9755" width="10" customWidth="1"/>
    <col min="9756" max="9756" width="3.85546875" customWidth="1"/>
    <col min="9757" max="9757" width="4.42578125" customWidth="1"/>
    <col min="9758" max="9758" width="5.85546875" customWidth="1"/>
    <col min="9759" max="9759" width="6.140625" customWidth="1"/>
    <col min="9760" max="9760" width="5.85546875" customWidth="1"/>
    <col min="9761" max="9761" width="5.5703125" customWidth="1"/>
    <col min="9762" max="9762" width="9.140625" customWidth="1"/>
    <col min="9763" max="9763" width="3.85546875" customWidth="1"/>
    <col min="9764" max="9764" width="4.42578125" customWidth="1"/>
    <col min="9765" max="9765" width="5.5703125" customWidth="1"/>
    <col min="9766" max="9767" width="5.42578125" customWidth="1"/>
    <col min="9768" max="9768" width="5.5703125" customWidth="1"/>
    <col min="9769" max="9769" width="13.85546875" customWidth="1"/>
    <col min="9770" max="9770" width="22.42578125" customWidth="1"/>
    <col min="9771" max="9771" width="9.5703125" customWidth="1"/>
    <col min="9772" max="9774" width="4.140625" customWidth="1"/>
    <col min="9775" max="9777" width="4.42578125" customWidth="1"/>
    <col min="9778" max="9778" width="4.5703125" customWidth="1"/>
    <col min="9779" max="9779" width="6.42578125" customWidth="1"/>
    <col min="9780" max="9780" width="10" customWidth="1"/>
    <col min="9781" max="9781" width="3.85546875" customWidth="1"/>
    <col min="9782" max="9782" width="4.42578125" customWidth="1"/>
    <col min="9783" max="9783" width="5.42578125" customWidth="1"/>
    <col min="9784" max="9784" width="6.140625" customWidth="1"/>
    <col min="9785" max="9785" width="5.85546875" customWidth="1"/>
    <col min="9786" max="9786" width="5.5703125" customWidth="1"/>
    <col min="9787" max="9787" width="9.140625" customWidth="1"/>
    <col min="9788" max="9788" width="3.85546875" customWidth="1"/>
    <col min="9789" max="9789" width="4.42578125" customWidth="1"/>
    <col min="9790" max="9790" width="5.5703125" customWidth="1"/>
    <col min="9791" max="9792" width="5.42578125" customWidth="1"/>
    <col min="9793" max="9793" width="5.5703125" customWidth="1"/>
    <col min="9794" max="9795" width="18.42578125" customWidth="1"/>
    <col min="9796" max="9796" width="9.5703125" customWidth="1"/>
    <col min="9797" max="9799" width="4.140625" customWidth="1"/>
    <col min="9800" max="9800" width="3.85546875" customWidth="1"/>
    <col min="9801" max="9802" width="4.42578125" customWidth="1"/>
    <col min="9803" max="9803" width="4.5703125" customWidth="1"/>
    <col min="9804" max="9804" width="6.42578125" customWidth="1"/>
    <col min="9805" max="9805" width="10" customWidth="1"/>
    <col min="9806" max="9806" width="3.85546875" customWidth="1"/>
    <col min="9807" max="9807" width="4.42578125" customWidth="1"/>
    <col min="9808" max="9808" width="5.42578125" customWidth="1"/>
    <col min="9809" max="9809" width="6.140625" customWidth="1"/>
    <col min="9810" max="9810" width="5.85546875" customWidth="1"/>
    <col min="9811" max="9811" width="5.5703125" customWidth="1"/>
    <col min="9812" max="9812" width="9.140625" customWidth="1"/>
    <col min="9813" max="9813" width="3.85546875" customWidth="1"/>
    <col min="9814" max="9814" width="4.42578125" customWidth="1"/>
    <col min="9815" max="9815" width="5.5703125" customWidth="1"/>
    <col min="9816" max="9817" width="5.42578125" customWidth="1"/>
    <col min="9818" max="9818" width="5.5703125" customWidth="1"/>
    <col min="9819" max="9820" width="23.5703125" customWidth="1"/>
    <col min="9821" max="9821" width="9.5703125" customWidth="1"/>
    <col min="9822" max="9824" width="4.140625" customWidth="1"/>
    <col min="9825" max="9825" width="3.85546875" customWidth="1"/>
    <col min="9826" max="9827" width="4.42578125" customWidth="1"/>
    <col min="9828" max="9828" width="4.5703125" customWidth="1"/>
    <col min="9829" max="9829" width="6.42578125" customWidth="1"/>
    <col min="9830" max="9830" width="10" customWidth="1"/>
    <col min="9831" max="9831" width="3.85546875" customWidth="1"/>
    <col min="9832" max="9832" width="4.42578125" customWidth="1"/>
    <col min="9833" max="9833" width="5.42578125" customWidth="1"/>
    <col min="9834" max="9834" width="6.140625" customWidth="1"/>
    <col min="9835" max="9835" width="5.85546875" customWidth="1"/>
    <col min="9836" max="9836" width="5.5703125" customWidth="1"/>
    <col min="9837" max="9837" width="9.140625" customWidth="1"/>
    <col min="9838" max="9838" width="3.85546875" customWidth="1"/>
    <col min="9839" max="9839" width="4.42578125" customWidth="1"/>
    <col min="9840" max="9840" width="5.5703125" customWidth="1"/>
    <col min="9841" max="9842" width="5.42578125" customWidth="1"/>
    <col min="9843" max="9843" width="5.5703125" customWidth="1"/>
    <col min="9844" max="9845" width="16.5703125" customWidth="1"/>
    <col min="9846" max="9846" width="9.5703125" customWidth="1"/>
    <col min="9847" max="9849" width="4.140625" customWidth="1"/>
    <col min="9850" max="9850" width="3.85546875" customWidth="1"/>
    <col min="9851" max="9852" width="4.42578125" customWidth="1"/>
    <col min="9853" max="9853" width="4.5703125" customWidth="1"/>
    <col min="9854" max="9854" width="6.42578125" customWidth="1"/>
    <col min="9855" max="9855" width="10" customWidth="1"/>
    <col min="9856" max="9856" width="3.85546875" customWidth="1"/>
    <col min="9857" max="9857" width="4.42578125" customWidth="1"/>
    <col min="9858" max="9858" width="5.42578125" customWidth="1"/>
    <col min="9859" max="9859" width="6.140625" customWidth="1"/>
    <col min="9860" max="9860" width="5.85546875" customWidth="1"/>
    <col min="9861" max="9861" width="5.5703125" customWidth="1"/>
    <col min="9862" max="9862" width="9.140625" customWidth="1"/>
    <col min="9863" max="9863" width="3.85546875" customWidth="1"/>
    <col min="9864" max="9864" width="4.42578125" customWidth="1"/>
    <col min="9865" max="9865" width="5.5703125" customWidth="1"/>
    <col min="9866" max="9867" width="5.42578125" customWidth="1"/>
    <col min="9868" max="9868" width="5.5703125" customWidth="1"/>
    <col min="9869" max="9870" width="23.42578125" customWidth="1"/>
    <col min="9871" max="9871" width="9.5703125" customWidth="1"/>
    <col min="9872" max="9874" width="4.140625" customWidth="1"/>
    <col min="9875" max="9875" width="3.85546875" customWidth="1"/>
    <col min="9876" max="9877" width="4.42578125" customWidth="1"/>
    <col min="9878" max="9878" width="4.5703125" customWidth="1"/>
    <col min="9879" max="9879" width="6.42578125" customWidth="1"/>
    <col min="9880" max="9880" width="10" customWidth="1"/>
    <col min="9881" max="9881" width="3.85546875" customWidth="1"/>
    <col min="9882" max="9882" width="4.42578125" customWidth="1"/>
    <col min="9883" max="9883" width="5.42578125" customWidth="1"/>
    <col min="9884" max="9884" width="6.140625" customWidth="1"/>
    <col min="9885" max="9885" width="5.85546875" customWidth="1"/>
    <col min="9886" max="9886" width="5.5703125" customWidth="1"/>
    <col min="9887" max="9887" width="9.140625" customWidth="1"/>
    <col min="9888" max="9888" width="3.85546875" customWidth="1"/>
    <col min="9889" max="9889" width="4.42578125" customWidth="1"/>
    <col min="9890" max="9890" width="5.5703125" customWidth="1"/>
    <col min="9891" max="9892" width="5.42578125" customWidth="1"/>
    <col min="9893" max="9893" width="5.5703125" customWidth="1"/>
    <col min="9894" max="9894" width="17.42578125" customWidth="1"/>
    <col min="9895" max="9895" width="19.42578125" customWidth="1"/>
    <col min="9896" max="9896" width="9.5703125" customWidth="1"/>
    <col min="9897" max="9899" width="4.140625" customWidth="1"/>
    <col min="9900" max="9900" width="3.85546875" customWidth="1"/>
    <col min="9901" max="9902" width="4.42578125" customWidth="1"/>
    <col min="9903" max="9903" width="4.5703125" customWidth="1"/>
    <col min="9904" max="9904" width="6.42578125" customWidth="1"/>
    <col min="9905" max="9905" width="10" customWidth="1"/>
    <col min="9906" max="9906" width="3.85546875" customWidth="1"/>
    <col min="9907" max="9907" width="4.42578125" customWidth="1"/>
    <col min="9908" max="9908" width="5.42578125" customWidth="1"/>
    <col min="9909" max="9909" width="6.140625" customWidth="1"/>
    <col min="9910" max="9910" width="5.85546875" customWidth="1"/>
    <col min="9911" max="9911" width="5.5703125" customWidth="1"/>
    <col min="9912" max="9912" width="9.140625" customWidth="1"/>
    <col min="9913" max="9913" width="3.85546875" customWidth="1"/>
    <col min="9914" max="9914" width="4.42578125" customWidth="1"/>
    <col min="9915" max="9915" width="5.5703125" customWidth="1"/>
    <col min="9916" max="9917" width="5.42578125" customWidth="1"/>
    <col min="9918" max="9918" width="5.5703125" customWidth="1"/>
    <col min="9919" max="9920" width="20.5703125" customWidth="1"/>
    <col min="9921" max="9921" width="9.5703125" customWidth="1"/>
    <col min="9922" max="9924" width="4.140625" customWidth="1"/>
    <col min="9925" max="9925" width="3.85546875" customWidth="1"/>
    <col min="9926" max="9927" width="4.42578125" customWidth="1"/>
    <col min="9928" max="9928" width="4.5703125" customWidth="1"/>
    <col min="9929" max="9929" width="6.42578125" customWidth="1"/>
    <col min="9930" max="9930" width="10" customWidth="1"/>
    <col min="9931" max="9931" width="3.85546875" customWidth="1"/>
    <col min="9932" max="9932" width="4.42578125" customWidth="1"/>
    <col min="9933" max="9933" width="5.42578125" customWidth="1"/>
    <col min="9934" max="9934" width="6.140625" customWidth="1"/>
    <col min="9935" max="9935" width="5.85546875" customWidth="1"/>
    <col min="9936" max="9936" width="5.5703125" customWidth="1"/>
    <col min="9937" max="9937" width="9.140625" customWidth="1"/>
    <col min="9938" max="9938" width="3.85546875" customWidth="1"/>
    <col min="9939" max="9939" width="4.42578125" customWidth="1"/>
    <col min="9940" max="9940" width="5.5703125" customWidth="1"/>
    <col min="9941" max="9942" width="5.42578125" customWidth="1"/>
    <col min="9943" max="9943" width="5.5703125" customWidth="1"/>
    <col min="9944" max="9945" width="21.140625" customWidth="1"/>
    <col min="9946" max="9946" width="9.5703125" customWidth="1"/>
    <col min="9947" max="9949" width="4.140625" customWidth="1"/>
    <col min="9950" max="9950" width="3.85546875" customWidth="1"/>
    <col min="9951" max="9952" width="4.42578125" customWidth="1"/>
    <col min="9953" max="9953" width="4.5703125" customWidth="1"/>
    <col min="9954" max="9954" width="6.42578125" customWidth="1"/>
    <col min="9955" max="9955" width="10" customWidth="1"/>
    <col min="9956" max="9956" width="3.85546875" customWidth="1"/>
    <col min="9957" max="9957" width="4.42578125" customWidth="1"/>
    <col min="9958" max="9958" width="5.42578125" customWidth="1"/>
    <col min="9959" max="9959" width="6.140625" customWidth="1"/>
    <col min="9960" max="9960" width="5.85546875" customWidth="1"/>
    <col min="9961" max="9961" width="5.5703125" customWidth="1"/>
    <col min="9962" max="9962" width="9.140625" customWidth="1"/>
    <col min="9963" max="9963" width="3.85546875" customWidth="1"/>
    <col min="9964" max="9964" width="4.42578125" customWidth="1"/>
    <col min="9965" max="9965" width="5.5703125" customWidth="1"/>
    <col min="9966" max="9967" width="5.42578125" customWidth="1"/>
    <col min="9968" max="9968" width="5.5703125" customWidth="1"/>
    <col min="9969" max="9969" width="0.85546875" customWidth="1"/>
    <col min="9977" max="9977" width="9.5703125" customWidth="1"/>
    <col min="9978" max="9978" width="4.140625" customWidth="1"/>
    <col min="9979" max="9979" width="6.140625" customWidth="1"/>
    <col min="9980" max="9980" width="4.140625" customWidth="1"/>
    <col min="9981" max="9981" width="5.140625" customWidth="1"/>
    <col min="9982" max="9983" width="5.42578125" customWidth="1"/>
    <col min="9984" max="9984" width="4.5703125" customWidth="1"/>
    <col min="9985" max="9985" width="6.42578125" customWidth="1"/>
    <col min="9986" max="9986" width="10" customWidth="1"/>
    <col min="9987" max="9987" width="3.85546875" customWidth="1"/>
    <col min="9988" max="9988" width="4.42578125" customWidth="1"/>
    <col min="9989" max="9989" width="5.42578125" customWidth="1"/>
    <col min="9990" max="9990" width="6.140625" customWidth="1"/>
    <col min="9991" max="9991" width="5.85546875" customWidth="1"/>
    <col min="9992" max="9992" width="6.85546875" customWidth="1"/>
    <col min="9993" max="9993" width="9.140625" customWidth="1"/>
    <col min="9994" max="9994" width="3.85546875" customWidth="1"/>
    <col min="9995" max="9995" width="4.42578125" customWidth="1"/>
    <col min="9996" max="9996" width="5.5703125" customWidth="1"/>
    <col min="9997" max="9998" width="5.42578125" customWidth="1"/>
    <col min="9999" max="9999" width="5.5703125" customWidth="1"/>
    <col min="10000" max="10001" width="27.42578125" customWidth="1"/>
    <col min="10002" max="10002" width="9.5703125" customWidth="1"/>
    <col min="10003" max="10005" width="4.140625" customWidth="1"/>
    <col min="10006" max="10007" width="4.5703125" customWidth="1"/>
    <col min="10008" max="10008" width="4.85546875" customWidth="1"/>
    <col min="10009" max="10009" width="4.5703125" customWidth="1"/>
    <col min="10010" max="10010" width="6.42578125" customWidth="1"/>
    <col min="10011" max="10011" width="10" customWidth="1"/>
    <col min="10012" max="10012" width="3.85546875" customWidth="1"/>
    <col min="10013" max="10013" width="4.42578125" customWidth="1"/>
    <col min="10014" max="10014" width="5.85546875" customWidth="1"/>
    <col min="10015" max="10015" width="6.140625" customWidth="1"/>
    <col min="10016" max="10016" width="5.85546875" customWidth="1"/>
    <col min="10017" max="10017" width="5.5703125" customWidth="1"/>
    <col min="10018" max="10018" width="9.140625" customWidth="1"/>
    <col min="10019" max="10019" width="3.85546875" customWidth="1"/>
    <col min="10020" max="10020" width="4.42578125" customWidth="1"/>
    <col min="10021" max="10021" width="5.5703125" customWidth="1"/>
    <col min="10022" max="10023" width="5.42578125" customWidth="1"/>
    <col min="10024" max="10024" width="5.5703125" customWidth="1"/>
    <col min="10025" max="10025" width="13.85546875" customWidth="1"/>
    <col min="10026" max="10026" width="22.42578125" customWidth="1"/>
    <col min="10027" max="10027" width="9.5703125" customWidth="1"/>
    <col min="10028" max="10030" width="4.140625" customWidth="1"/>
    <col min="10031" max="10033" width="4.42578125" customWidth="1"/>
    <col min="10034" max="10034" width="4.5703125" customWidth="1"/>
    <col min="10035" max="10035" width="6.42578125" customWidth="1"/>
    <col min="10036" max="10036" width="10" customWidth="1"/>
    <col min="10037" max="10037" width="3.85546875" customWidth="1"/>
    <col min="10038" max="10038" width="4.42578125" customWidth="1"/>
    <col min="10039" max="10039" width="5.42578125" customWidth="1"/>
    <col min="10040" max="10040" width="6.140625" customWidth="1"/>
    <col min="10041" max="10041" width="5.85546875" customWidth="1"/>
    <col min="10042" max="10042" width="5.5703125" customWidth="1"/>
    <col min="10043" max="10043" width="9.140625" customWidth="1"/>
    <col min="10044" max="10044" width="3.85546875" customWidth="1"/>
    <col min="10045" max="10045" width="4.42578125" customWidth="1"/>
    <col min="10046" max="10046" width="5.5703125" customWidth="1"/>
    <col min="10047" max="10048" width="5.42578125" customWidth="1"/>
    <col min="10049" max="10049" width="5.5703125" customWidth="1"/>
    <col min="10050" max="10051" width="18.42578125" customWidth="1"/>
    <col min="10052" max="10052" width="9.5703125" customWidth="1"/>
    <col min="10053" max="10055" width="4.140625" customWidth="1"/>
    <col min="10056" max="10056" width="3.85546875" customWidth="1"/>
    <col min="10057" max="10058" width="4.42578125" customWidth="1"/>
    <col min="10059" max="10059" width="4.5703125" customWidth="1"/>
    <col min="10060" max="10060" width="6.42578125" customWidth="1"/>
    <col min="10061" max="10061" width="10" customWidth="1"/>
    <col min="10062" max="10062" width="3.85546875" customWidth="1"/>
    <col min="10063" max="10063" width="4.42578125" customWidth="1"/>
    <col min="10064" max="10064" width="5.42578125" customWidth="1"/>
    <col min="10065" max="10065" width="6.140625" customWidth="1"/>
    <col min="10066" max="10066" width="5.85546875" customWidth="1"/>
    <col min="10067" max="10067" width="5.5703125" customWidth="1"/>
    <col min="10068" max="10068" width="9.140625" customWidth="1"/>
    <col min="10069" max="10069" width="3.85546875" customWidth="1"/>
    <col min="10070" max="10070" width="4.42578125" customWidth="1"/>
    <col min="10071" max="10071" width="5.5703125" customWidth="1"/>
    <col min="10072" max="10073" width="5.42578125" customWidth="1"/>
    <col min="10074" max="10074" width="5.5703125" customWidth="1"/>
    <col min="10075" max="10076" width="23.5703125" customWidth="1"/>
    <col min="10077" max="10077" width="9.5703125" customWidth="1"/>
    <col min="10078" max="10080" width="4.140625" customWidth="1"/>
    <col min="10081" max="10081" width="3.85546875" customWidth="1"/>
    <col min="10082" max="10083" width="4.42578125" customWidth="1"/>
    <col min="10084" max="10084" width="4.5703125" customWidth="1"/>
    <col min="10085" max="10085" width="6.42578125" customWidth="1"/>
    <col min="10086" max="10086" width="10" customWidth="1"/>
    <col min="10087" max="10087" width="3.85546875" customWidth="1"/>
    <col min="10088" max="10088" width="4.42578125" customWidth="1"/>
    <col min="10089" max="10089" width="5.42578125" customWidth="1"/>
    <col min="10090" max="10090" width="6.140625" customWidth="1"/>
    <col min="10091" max="10091" width="5.85546875" customWidth="1"/>
    <col min="10092" max="10092" width="5.5703125" customWidth="1"/>
    <col min="10093" max="10093" width="9.140625" customWidth="1"/>
    <col min="10094" max="10094" width="3.85546875" customWidth="1"/>
    <col min="10095" max="10095" width="4.42578125" customWidth="1"/>
    <col min="10096" max="10096" width="5.5703125" customWidth="1"/>
    <col min="10097" max="10098" width="5.42578125" customWidth="1"/>
    <col min="10099" max="10099" width="5.5703125" customWidth="1"/>
    <col min="10100" max="10101" width="16.5703125" customWidth="1"/>
    <col min="10102" max="10102" width="9.5703125" customWidth="1"/>
    <col min="10103" max="10105" width="4.140625" customWidth="1"/>
    <col min="10106" max="10106" width="3.85546875" customWidth="1"/>
    <col min="10107" max="10108" width="4.42578125" customWidth="1"/>
    <col min="10109" max="10109" width="4.5703125" customWidth="1"/>
    <col min="10110" max="10110" width="6.42578125" customWidth="1"/>
    <col min="10111" max="10111" width="10" customWidth="1"/>
    <col min="10112" max="10112" width="3.85546875" customWidth="1"/>
    <col min="10113" max="10113" width="4.42578125" customWidth="1"/>
    <col min="10114" max="10114" width="5.42578125" customWidth="1"/>
    <col min="10115" max="10115" width="6.140625" customWidth="1"/>
    <col min="10116" max="10116" width="5.85546875" customWidth="1"/>
    <col min="10117" max="10117" width="5.5703125" customWidth="1"/>
    <col min="10118" max="10118" width="9.140625" customWidth="1"/>
    <col min="10119" max="10119" width="3.85546875" customWidth="1"/>
    <col min="10120" max="10120" width="4.42578125" customWidth="1"/>
    <col min="10121" max="10121" width="5.5703125" customWidth="1"/>
    <col min="10122" max="10123" width="5.42578125" customWidth="1"/>
    <col min="10124" max="10124" width="5.5703125" customWidth="1"/>
    <col min="10125" max="10126" width="23.42578125" customWidth="1"/>
    <col min="10127" max="10127" width="9.5703125" customWidth="1"/>
    <col min="10128" max="10130" width="4.140625" customWidth="1"/>
    <col min="10131" max="10131" width="3.85546875" customWidth="1"/>
    <col min="10132" max="10133" width="4.42578125" customWidth="1"/>
    <col min="10134" max="10134" width="4.5703125" customWidth="1"/>
    <col min="10135" max="10135" width="6.42578125" customWidth="1"/>
    <col min="10136" max="10136" width="10" customWidth="1"/>
    <col min="10137" max="10137" width="3.85546875" customWidth="1"/>
    <col min="10138" max="10138" width="4.42578125" customWidth="1"/>
    <col min="10139" max="10139" width="5.42578125" customWidth="1"/>
    <col min="10140" max="10140" width="6.140625" customWidth="1"/>
    <col min="10141" max="10141" width="5.85546875" customWidth="1"/>
    <col min="10142" max="10142" width="5.5703125" customWidth="1"/>
    <col min="10143" max="10143" width="9.140625" customWidth="1"/>
    <col min="10144" max="10144" width="3.85546875" customWidth="1"/>
    <col min="10145" max="10145" width="4.42578125" customWidth="1"/>
    <col min="10146" max="10146" width="5.5703125" customWidth="1"/>
    <col min="10147" max="10148" width="5.42578125" customWidth="1"/>
    <col min="10149" max="10149" width="5.5703125" customWidth="1"/>
    <col min="10150" max="10150" width="17.42578125" customWidth="1"/>
    <col min="10151" max="10151" width="19.42578125" customWidth="1"/>
    <col min="10152" max="10152" width="9.5703125" customWidth="1"/>
    <col min="10153" max="10155" width="4.140625" customWidth="1"/>
    <col min="10156" max="10156" width="3.85546875" customWidth="1"/>
    <col min="10157" max="10158" width="4.42578125" customWidth="1"/>
    <col min="10159" max="10159" width="4.5703125" customWidth="1"/>
    <col min="10160" max="10160" width="6.42578125" customWidth="1"/>
    <col min="10161" max="10161" width="10" customWidth="1"/>
    <col min="10162" max="10162" width="3.85546875" customWidth="1"/>
    <col min="10163" max="10163" width="4.42578125" customWidth="1"/>
    <col min="10164" max="10164" width="5.42578125" customWidth="1"/>
    <col min="10165" max="10165" width="6.140625" customWidth="1"/>
    <col min="10166" max="10166" width="5.85546875" customWidth="1"/>
    <col min="10167" max="10167" width="5.5703125" customWidth="1"/>
    <col min="10168" max="10168" width="9.140625" customWidth="1"/>
    <col min="10169" max="10169" width="3.85546875" customWidth="1"/>
    <col min="10170" max="10170" width="4.42578125" customWidth="1"/>
    <col min="10171" max="10171" width="5.5703125" customWidth="1"/>
    <col min="10172" max="10173" width="5.42578125" customWidth="1"/>
    <col min="10174" max="10174" width="5.5703125" customWidth="1"/>
    <col min="10175" max="10176" width="20.5703125" customWidth="1"/>
    <col min="10177" max="10177" width="9.5703125" customWidth="1"/>
    <col min="10178" max="10180" width="4.140625" customWidth="1"/>
    <col min="10181" max="10181" width="3.85546875" customWidth="1"/>
    <col min="10182" max="10183" width="4.42578125" customWidth="1"/>
    <col min="10184" max="10184" width="4.5703125" customWidth="1"/>
    <col min="10185" max="10185" width="6.42578125" customWidth="1"/>
    <col min="10186" max="10186" width="10" customWidth="1"/>
    <col min="10187" max="10187" width="3.85546875" customWidth="1"/>
    <col min="10188" max="10188" width="4.42578125" customWidth="1"/>
    <col min="10189" max="10189" width="5.42578125" customWidth="1"/>
    <col min="10190" max="10190" width="6.140625" customWidth="1"/>
    <col min="10191" max="10191" width="5.85546875" customWidth="1"/>
    <col min="10192" max="10192" width="5.5703125" customWidth="1"/>
    <col min="10193" max="10193" width="9.140625" customWidth="1"/>
    <col min="10194" max="10194" width="3.85546875" customWidth="1"/>
    <col min="10195" max="10195" width="4.42578125" customWidth="1"/>
    <col min="10196" max="10196" width="5.5703125" customWidth="1"/>
    <col min="10197" max="10198" width="5.42578125" customWidth="1"/>
    <col min="10199" max="10199" width="5.5703125" customWidth="1"/>
    <col min="10200" max="10201" width="21.140625" customWidth="1"/>
    <col min="10202" max="10202" width="9.5703125" customWidth="1"/>
    <col min="10203" max="10205" width="4.140625" customWidth="1"/>
    <col min="10206" max="10206" width="3.85546875" customWidth="1"/>
    <col min="10207" max="10208" width="4.42578125" customWidth="1"/>
    <col min="10209" max="10209" width="4.5703125" customWidth="1"/>
    <col min="10210" max="10210" width="6.42578125" customWidth="1"/>
    <col min="10211" max="10211" width="10" customWidth="1"/>
    <col min="10212" max="10212" width="3.85546875" customWidth="1"/>
    <col min="10213" max="10213" width="4.42578125" customWidth="1"/>
    <col min="10214" max="10214" width="5.42578125" customWidth="1"/>
    <col min="10215" max="10215" width="6.140625" customWidth="1"/>
    <col min="10216" max="10216" width="5.85546875" customWidth="1"/>
    <col min="10217" max="10217" width="5.5703125" customWidth="1"/>
    <col min="10218" max="10218" width="9.140625" customWidth="1"/>
    <col min="10219" max="10219" width="3.85546875" customWidth="1"/>
    <col min="10220" max="10220" width="4.42578125" customWidth="1"/>
    <col min="10221" max="10221" width="5.5703125" customWidth="1"/>
    <col min="10222" max="10223" width="5.42578125" customWidth="1"/>
    <col min="10224" max="10224" width="5.5703125" customWidth="1"/>
    <col min="10225" max="10225" width="0.85546875" customWidth="1"/>
    <col min="10233" max="10233" width="9.5703125" customWidth="1"/>
    <col min="10234" max="10234" width="4.140625" customWidth="1"/>
    <col min="10235" max="10235" width="6.140625" customWidth="1"/>
    <col min="10236" max="10236" width="4.140625" customWidth="1"/>
    <col min="10237" max="10237" width="5.140625" customWidth="1"/>
    <col min="10238" max="10239" width="5.42578125" customWidth="1"/>
    <col min="10240" max="10240" width="4.5703125" customWidth="1"/>
    <col min="10241" max="10241" width="6.42578125" customWidth="1"/>
    <col min="10242" max="10242" width="10" customWidth="1"/>
    <col min="10243" max="10243" width="3.85546875" customWidth="1"/>
    <col min="10244" max="10244" width="4.42578125" customWidth="1"/>
    <col min="10245" max="10245" width="5.42578125" customWidth="1"/>
    <col min="10246" max="10246" width="6.140625" customWidth="1"/>
    <col min="10247" max="10247" width="5.85546875" customWidth="1"/>
    <col min="10248" max="10248" width="6.85546875" customWidth="1"/>
    <col min="10249" max="10249" width="9.140625" customWidth="1"/>
    <col min="10250" max="10250" width="3.85546875" customWidth="1"/>
    <col min="10251" max="10251" width="4.42578125" customWidth="1"/>
    <col min="10252" max="10252" width="5.5703125" customWidth="1"/>
    <col min="10253" max="10254" width="5.42578125" customWidth="1"/>
    <col min="10255" max="10255" width="5.5703125" customWidth="1"/>
    <col min="10256" max="10257" width="27.42578125" customWidth="1"/>
    <col min="10258" max="10258" width="9.5703125" customWidth="1"/>
    <col min="10259" max="10261" width="4.140625" customWidth="1"/>
    <col min="10262" max="10263" width="4.5703125" customWidth="1"/>
    <col min="10264" max="10264" width="4.85546875" customWidth="1"/>
    <col min="10265" max="10265" width="4.5703125" customWidth="1"/>
    <col min="10266" max="10266" width="6.42578125" customWidth="1"/>
    <col min="10267" max="10267" width="10" customWidth="1"/>
    <col min="10268" max="10268" width="3.85546875" customWidth="1"/>
    <col min="10269" max="10269" width="4.42578125" customWidth="1"/>
    <col min="10270" max="10270" width="5.85546875" customWidth="1"/>
    <col min="10271" max="10271" width="6.140625" customWidth="1"/>
    <col min="10272" max="10272" width="5.85546875" customWidth="1"/>
    <col min="10273" max="10273" width="5.5703125" customWidth="1"/>
    <col min="10274" max="10274" width="9.140625" customWidth="1"/>
    <col min="10275" max="10275" width="3.85546875" customWidth="1"/>
    <col min="10276" max="10276" width="4.42578125" customWidth="1"/>
    <col min="10277" max="10277" width="5.5703125" customWidth="1"/>
    <col min="10278" max="10279" width="5.42578125" customWidth="1"/>
    <col min="10280" max="10280" width="5.5703125" customWidth="1"/>
    <col min="10281" max="10281" width="13.85546875" customWidth="1"/>
    <col min="10282" max="10282" width="22.42578125" customWidth="1"/>
    <col min="10283" max="10283" width="9.5703125" customWidth="1"/>
    <col min="10284" max="10286" width="4.140625" customWidth="1"/>
    <col min="10287" max="10289" width="4.42578125" customWidth="1"/>
    <col min="10290" max="10290" width="4.5703125" customWidth="1"/>
    <col min="10291" max="10291" width="6.42578125" customWidth="1"/>
    <col min="10292" max="10292" width="10" customWidth="1"/>
    <col min="10293" max="10293" width="3.85546875" customWidth="1"/>
    <col min="10294" max="10294" width="4.42578125" customWidth="1"/>
    <col min="10295" max="10295" width="5.42578125" customWidth="1"/>
    <col min="10296" max="10296" width="6.140625" customWidth="1"/>
    <col min="10297" max="10297" width="5.85546875" customWidth="1"/>
    <col min="10298" max="10298" width="5.5703125" customWidth="1"/>
    <col min="10299" max="10299" width="9.140625" customWidth="1"/>
    <col min="10300" max="10300" width="3.85546875" customWidth="1"/>
    <col min="10301" max="10301" width="4.42578125" customWidth="1"/>
    <col min="10302" max="10302" width="5.5703125" customWidth="1"/>
    <col min="10303" max="10304" width="5.42578125" customWidth="1"/>
    <col min="10305" max="10305" width="5.5703125" customWidth="1"/>
    <col min="10306" max="10307" width="18.42578125" customWidth="1"/>
    <col min="10308" max="10308" width="9.5703125" customWidth="1"/>
    <col min="10309" max="10311" width="4.140625" customWidth="1"/>
    <col min="10312" max="10312" width="3.85546875" customWidth="1"/>
    <col min="10313" max="10314" width="4.42578125" customWidth="1"/>
    <col min="10315" max="10315" width="4.5703125" customWidth="1"/>
    <col min="10316" max="10316" width="6.42578125" customWidth="1"/>
    <col min="10317" max="10317" width="10" customWidth="1"/>
    <col min="10318" max="10318" width="3.85546875" customWidth="1"/>
    <col min="10319" max="10319" width="4.42578125" customWidth="1"/>
    <col min="10320" max="10320" width="5.42578125" customWidth="1"/>
    <col min="10321" max="10321" width="6.140625" customWidth="1"/>
    <col min="10322" max="10322" width="5.85546875" customWidth="1"/>
    <col min="10323" max="10323" width="5.5703125" customWidth="1"/>
    <col min="10324" max="10324" width="9.140625" customWidth="1"/>
    <col min="10325" max="10325" width="3.85546875" customWidth="1"/>
    <col min="10326" max="10326" width="4.42578125" customWidth="1"/>
    <col min="10327" max="10327" width="5.5703125" customWidth="1"/>
    <col min="10328" max="10329" width="5.42578125" customWidth="1"/>
    <col min="10330" max="10330" width="5.5703125" customWidth="1"/>
    <col min="10331" max="10332" width="23.5703125" customWidth="1"/>
    <col min="10333" max="10333" width="9.5703125" customWidth="1"/>
    <col min="10334" max="10336" width="4.140625" customWidth="1"/>
    <col min="10337" max="10337" width="3.85546875" customWidth="1"/>
    <col min="10338" max="10339" width="4.42578125" customWidth="1"/>
    <col min="10340" max="10340" width="4.5703125" customWidth="1"/>
    <col min="10341" max="10341" width="6.42578125" customWidth="1"/>
    <col min="10342" max="10342" width="10" customWidth="1"/>
    <col min="10343" max="10343" width="3.85546875" customWidth="1"/>
    <col min="10344" max="10344" width="4.42578125" customWidth="1"/>
    <col min="10345" max="10345" width="5.42578125" customWidth="1"/>
    <col min="10346" max="10346" width="6.140625" customWidth="1"/>
    <col min="10347" max="10347" width="5.85546875" customWidth="1"/>
    <col min="10348" max="10348" width="5.5703125" customWidth="1"/>
    <col min="10349" max="10349" width="9.140625" customWidth="1"/>
    <col min="10350" max="10350" width="3.85546875" customWidth="1"/>
    <col min="10351" max="10351" width="4.42578125" customWidth="1"/>
    <col min="10352" max="10352" width="5.5703125" customWidth="1"/>
    <col min="10353" max="10354" width="5.42578125" customWidth="1"/>
    <col min="10355" max="10355" width="5.5703125" customWidth="1"/>
    <col min="10356" max="10357" width="16.5703125" customWidth="1"/>
    <col min="10358" max="10358" width="9.5703125" customWidth="1"/>
    <col min="10359" max="10361" width="4.140625" customWidth="1"/>
    <col min="10362" max="10362" width="3.85546875" customWidth="1"/>
    <col min="10363" max="10364" width="4.42578125" customWidth="1"/>
    <col min="10365" max="10365" width="4.5703125" customWidth="1"/>
    <col min="10366" max="10366" width="6.42578125" customWidth="1"/>
    <col min="10367" max="10367" width="10" customWidth="1"/>
    <col min="10368" max="10368" width="3.85546875" customWidth="1"/>
    <col min="10369" max="10369" width="4.42578125" customWidth="1"/>
    <col min="10370" max="10370" width="5.42578125" customWidth="1"/>
    <col min="10371" max="10371" width="6.140625" customWidth="1"/>
    <col min="10372" max="10372" width="5.85546875" customWidth="1"/>
    <col min="10373" max="10373" width="5.5703125" customWidth="1"/>
    <col min="10374" max="10374" width="9.140625" customWidth="1"/>
    <col min="10375" max="10375" width="3.85546875" customWidth="1"/>
    <col min="10376" max="10376" width="4.42578125" customWidth="1"/>
    <col min="10377" max="10377" width="5.5703125" customWidth="1"/>
    <col min="10378" max="10379" width="5.42578125" customWidth="1"/>
    <col min="10380" max="10380" width="5.5703125" customWidth="1"/>
    <col min="10381" max="10382" width="23.42578125" customWidth="1"/>
    <col min="10383" max="10383" width="9.5703125" customWidth="1"/>
    <col min="10384" max="10386" width="4.140625" customWidth="1"/>
    <col min="10387" max="10387" width="3.85546875" customWidth="1"/>
    <col min="10388" max="10389" width="4.42578125" customWidth="1"/>
    <col min="10390" max="10390" width="4.5703125" customWidth="1"/>
    <col min="10391" max="10391" width="6.42578125" customWidth="1"/>
    <col min="10392" max="10392" width="10" customWidth="1"/>
    <col min="10393" max="10393" width="3.85546875" customWidth="1"/>
    <col min="10394" max="10394" width="4.42578125" customWidth="1"/>
    <col min="10395" max="10395" width="5.42578125" customWidth="1"/>
    <col min="10396" max="10396" width="6.140625" customWidth="1"/>
    <col min="10397" max="10397" width="5.85546875" customWidth="1"/>
    <col min="10398" max="10398" width="5.5703125" customWidth="1"/>
    <col min="10399" max="10399" width="9.140625" customWidth="1"/>
    <col min="10400" max="10400" width="3.85546875" customWidth="1"/>
    <col min="10401" max="10401" width="4.42578125" customWidth="1"/>
    <col min="10402" max="10402" width="5.5703125" customWidth="1"/>
    <col min="10403" max="10404" width="5.42578125" customWidth="1"/>
    <col min="10405" max="10405" width="5.5703125" customWidth="1"/>
    <col min="10406" max="10406" width="17.42578125" customWidth="1"/>
    <col min="10407" max="10407" width="19.42578125" customWidth="1"/>
    <col min="10408" max="10408" width="9.5703125" customWidth="1"/>
    <col min="10409" max="10411" width="4.140625" customWidth="1"/>
    <col min="10412" max="10412" width="3.85546875" customWidth="1"/>
    <col min="10413" max="10414" width="4.42578125" customWidth="1"/>
    <col min="10415" max="10415" width="4.5703125" customWidth="1"/>
    <col min="10416" max="10416" width="6.42578125" customWidth="1"/>
    <col min="10417" max="10417" width="10" customWidth="1"/>
    <col min="10418" max="10418" width="3.85546875" customWidth="1"/>
    <col min="10419" max="10419" width="4.42578125" customWidth="1"/>
    <col min="10420" max="10420" width="5.42578125" customWidth="1"/>
    <col min="10421" max="10421" width="6.140625" customWidth="1"/>
    <col min="10422" max="10422" width="5.85546875" customWidth="1"/>
    <col min="10423" max="10423" width="5.5703125" customWidth="1"/>
    <col min="10424" max="10424" width="9.140625" customWidth="1"/>
    <col min="10425" max="10425" width="3.85546875" customWidth="1"/>
    <col min="10426" max="10426" width="4.42578125" customWidth="1"/>
    <col min="10427" max="10427" width="5.5703125" customWidth="1"/>
    <col min="10428" max="10429" width="5.42578125" customWidth="1"/>
    <col min="10430" max="10430" width="5.5703125" customWidth="1"/>
    <col min="10431" max="10432" width="20.5703125" customWidth="1"/>
    <col min="10433" max="10433" width="9.5703125" customWidth="1"/>
    <col min="10434" max="10436" width="4.140625" customWidth="1"/>
    <col min="10437" max="10437" width="3.85546875" customWidth="1"/>
    <col min="10438" max="10439" width="4.42578125" customWidth="1"/>
    <col min="10440" max="10440" width="4.5703125" customWidth="1"/>
    <col min="10441" max="10441" width="6.42578125" customWidth="1"/>
    <col min="10442" max="10442" width="10" customWidth="1"/>
    <col min="10443" max="10443" width="3.85546875" customWidth="1"/>
    <col min="10444" max="10444" width="4.42578125" customWidth="1"/>
    <col min="10445" max="10445" width="5.42578125" customWidth="1"/>
    <col min="10446" max="10446" width="6.140625" customWidth="1"/>
    <col min="10447" max="10447" width="5.85546875" customWidth="1"/>
    <col min="10448" max="10448" width="5.5703125" customWidth="1"/>
    <col min="10449" max="10449" width="9.140625" customWidth="1"/>
    <col min="10450" max="10450" width="3.85546875" customWidth="1"/>
    <col min="10451" max="10451" width="4.42578125" customWidth="1"/>
    <col min="10452" max="10452" width="5.5703125" customWidth="1"/>
    <col min="10453" max="10454" width="5.42578125" customWidth="1"/>
    <col min="10455" max="10455" width="5.5703125" customWidth="1"/>
    <col min="10456" max="10457" width="21.140625" customWidth="1"/>
    <col min="10458" max="10458" width="9.5703125" customWidth="1"/>
    <col min="10459" max="10461" width="4.140625" customWidth="1"/>
    <col min="10462" max="10462" width="3.85546875" customWidth="1"/>
    <col min="10463" max="10464" width="4.42578125" customWidth="1"/>
    <col min="10465" max="10465" width="4.5703125" customWidth="1"/>
    <col min="10466" max="10466" width="6.42578125" customWidth="1"/>
    <col min="10467" max="10467" width="10" customWidth="1"/>
    <col min="10468" max="10468" width="3.85546875" customWidth="1"/>
    <col min="10469" max="10469" width="4.42578125" customWidth="1"/>
    <col min="10470" max="10470" width="5.42578125" customWidth="1"/>
    <col min="10471" max="10471" width="6.140625" customWidth="1"/>
    <col min="10472" max="10472" width="5.85546875" customWidth="1"/>
    <col min="10473" max="10473" width="5.5703125" customWidth="1"/>
    <col min="10474" max="10474" width="9.140625" customWidth="1"/>
    <col min="10475" max="10475" width="3.85546875" customWidth="1"/>
    <col min="10476" max="10476" width="4.42578125" customWidth="1"/>
    <col min="10477" max="10477" width="5.5703125" customWidth="1"/>
    <col min="10478" max="10479" width="5.42578125" customWidth="1"/>
    <col min="10480" max="10480" width="5.5703125" customWidth="1"/>
    <col min="10481" max="10481" width="0.85546875" customWidth="1"/>
    <col min="10489" max="10489" width="9.5703125" customWidth="1"/>
    <col min="10490" max="10490" width="4.140625" customWidth="1"/>
    <col min="10491" max="10491" width="6.140625" customWidth="1"/>
    <col min="10492" max="10492" width="4.140625" customWidth="1"/>
    <col min="10493" max="10493" width="5.140625" customWidth="1"/>
    <col min="10494" max="10495" width="5.42578125" customWidth="1"/>
    <col min="10496" max="10496" width="4.5703125" customWidth="1"/>
    <col min="10497" max="10497" width="6.42578125" customWidth="1"/>
    <col min="10498" max="10498" width="10" customWidth="1"/>
    <col min="10499" max="10499" width="3.85546875" customWidth="1"/>
    <col min="10500" max="10500" width="4.42578125" customWidth="1"/>
    <col min="10501" max="10501" width="5.42578125" customWidth="1"/>
    <col min="10502" max="10502" width="6.140625" customWidth="1"/>
    <col min="10503" max="10503" width="5.85546875" customWidth="1"/>
    <col min="10504" max="10504" width="6.85546875" customWidth="1"/>
    <col min="10505" max="10505" width="9.140625" customWidth="1"/>
    <col min="10506" max="10506" width="3.85546875" customWidth="1"/>
    <col min="10507" max="10507" width="4.42578125" customWidth="1"/>
    <col min="10508" max="10508" width="5.5703125" customWidth="1"/>
    <col min="10509" max="10510" width="5.42578125" customWidth="1"/>
    <col min="10511" max="10511" width="5.5703125" customWidth="1"/>
    <col min="10512" max="10513" width="27.42578125" customWidth="1"/>
    <col min="10514" max="10514" width="9.5703125" customWidth="1"/>
    <col min="10515" max="10517" width="4.140625" customWidth="1"/>
    <col min="10518" max="10519" width="4.5703125" customWidth="1"/>
    <col min="10520" max="10520" width="4.85546875" customWidth="1"/>
    <col min="10521" max="10521" width="4.5703125" customWidth="1"/>
    <col min="10522" max="10522" width="6.42578125" customWidth="1"/>
    <col min="10523" max="10523" width="10" customWidth="1"/>
    <col min="10524" max="10524" width="3.85546875" customWidth="1"/>
    <col min="10525" max="10525" width="4.42578125" customWidth="1"/>
    <col min="10526" max="10526" width="5.85546875" customWidth="1"/>
    <col min="10527" max="10527" width="6.140625" customWidth="1"/>
    <col min="10528" max="10528" width="5.85546875" customWidth="1"/>
    <col min="10529" max="10529" width="5.5703125" customWidth="1"/>
    <col min="10530" max="10530" width="9.140625" customWidth="1"/>
    <col min="10531" max="10531" width="3.85546875" customWidth="1"/>
    <col min="10532" max="10532" width="4.42578125" customWidth="1"/>
    <col min="10533" max="10533" width="5.5703125" customWidth="1"/>
    <col min="10534" max="10535" width="5.42578125" customWidth="1"/>
    <col min="10536" max="10536" width="5.5703125" customWidth="1"/>
    <col min="10537" max="10537" width="13.85546875" customWidth="1"/>
    <col min="10538" max="10538" width="22.42578125" customWidth="1"/>
    <col min="10539" max="10539" width="9.5703125" customWidth="1"/>
    <col min="10540" max="10542" width="4.140625" customWidth="1"/>
    <col min="10543" max="10545" width="4.42578125" customWidth="1"/>
    <col min="10546" max="10546" width="4.5703125" customWidth="1"/>
    <col min="10547" max="10547" width="6.42578125" customWidth="1"/>
    <col min="10548" max="10548" width="10" customWidth="1"/>
    <col min="10549" max="10549" width="3.85546875" customWidth="1"/>
    <col min="10550" max="10550" width="4.42578125" customWidth="1"/>
    <col min="10551" max="10551" width="5.42578125" customWidth="1"/>
    <col min="10552" max="10552" width="6.140625" customWidth="1"/>
    <col min="10553" max="10553" width="5.85546875" customWidth="1"/>
    <col min="10554" max="10554" width="5.5703125" customWidth="1"/>
    <col min="10555" max="10555" width="9.140625" customWidth="1"/>
    <col min="10556" max="10556" width="3.85546875" customWidth="1"/>
    <col min="10557" max="10557" width="4.42578125" customWidth="1"/>
    <col min="10558" max="10558" width="5.5703125" customWidth="1"/>
    <col min="10559" max="10560" width="5.42578125" customWidth="1"/>
    <col min="10561" max="10561" width="5.5703125" customWidth="1"/>
    <col min="10562" max="10563" width="18.42578125" customWidth="1"/>
    <col min="10564" max="10564" width="9.5703125" customWidth="1"/>
    <col min="10565" max="10567" width="4.140625" customWidth="1"/>
    <col min="10568" max="10568" width="3.85546875" customWidth="1"/>
    <col min="10569" max="10570" width="4.42578125" customWidth="1"/>
    <col min="10571" max="10571" width="4.5703125" customWidth="1"/>
    <col min="10572" max="10572" width="6.42578125" customWidth="1"/>
    <col min="10573" max="10573" width="10" customWidth="1"/>
    <col min="10574" max="10574" width="3.85546875" customWidth="1"/>
    <col min="10575" max="10575" width="4.42578125" customWidth="1"/>
    <col min="10576" max="10576" width="5.42578125" customWidth="1"/>
    <col min="10577" max="10577" width="6.140625" customWidth="1"/>
    <col min="10578" max="10578" width="5.85546875" customWidth="1"/>
    <col min="10579" max="10579" width="5.5703125" customWidth="1"/>
    <col min="10580" max="10580" width="9.140625" customWidth="1"/>
    <col min="10581" max="10581" width="3.85546875" customWidth="1"/>
    <col min="10582" max="10582" width="4.42578125" customWidth="1"/>
    <col min="10583" max="10583" width="5.5703125" customWidth="1"/>
    <col min="10584" max="10585" width="5.42578125" customWidth="1"/>
    <col min="10586" max="10586" width="5.5703125" customWidth="1"/>
    <col min="10587" max="10588" width="23.5703125" customWidth="1"/>
    <col min="10589" max="10589" width="9.5703125" customWidth="1"/>
    <col min="10590" max="10592" width="4.140625" customWidth="1"/>
    <col min="10593" max="10593" width="3.85546875" customWidth="1"/>
    <col min="10594" max="10595" width="4.42578125" customWidth="1"/>
    <col min="10596" max="10596" width="4.5703125" customWidth="1"/>
    <col min="10597" max="10597" width="6.42578125" customWidth="1"/>
    <col min="10598" max="10598" width="10" customWidth="1"/>
    <col min="10599" max="10599" width="3.85546875" customWidth="1"/>
    <col min="10600" max="10600" width="4.42578125" customWidth="1"/>
    <col min="10601" max="10601" width="5.42578125" customWidth="1"/>
    <col min="10602" max="10602" width="6.140625" customWidth="1"/>
    <col min="10603" max="10603" width="5.85546875" customWidth="1"/>
    <col min="10604" max="10604" width="5.5703125" customWidth="1"/>
    <col min="10605" max="10605" width="9.140625" customWidth="1"/>
    <col min="10606" max="10606" width="3.85546875" customWidth="1"/>
    <col min="10607" max="10607" width="4.42578125" customWidth="1"/>
    <col min="10608" max="10608" width="5.5703125" customWidth="1"/>
    <col min="10609" max="10610" width="5.42578125" customWidth="1"/>
    <col min="10611" max="10611" width="5.5703125" customWidth="1"/>
    <col min="10612" max="10613" width="16.5703125" customWidth="1"/>
    <col min="10614" max="10614" width="9.5703125" customWidth="1"/>
    <col min="10615" max="10617" width="4.140625" customWidth="1"/>
    <col min="10618" max="10618" width="3.85546875" customWidth="1"/>
    <col min="10619" max="10620" width="4.42578125" customWidth="1"/>
    <col min="10621" max="10621" width="4.5703125" customWidth="1"/>
    <col min="10622" max="10622" width="6.42578125" customWidth="1"/>
    <col min="10623" max="10623" width="10" customWidth="1"/>
    <col min="10624" max="10624" width="3.85546875" customWidth="1"/>
    <col min="10625" max="10625" width="4.42578125" customWidth="1"/>
    <col min="10626" max="10626" width="5.42578125" customWidth="1"/>
    <col min="10627" max="10627" width="6.140625" customWidth="1"/>
    <col min="10628" max="10628" width="5.85546875" customWidth="1"/>
    <col min="10629" max="10629" width="5.5703125" customWidth="1"/>
    <col min="10630" max="10630" width="9.140625" customWidth="1"/>
    <col min="10631" max="10631" width="3.85546875" customWidth="1"/>
    <col min="10632" max="10632" width="4.42578125" customWidth="1"/>
    <col min="10633" max="10633" width="5.5703125" customWidth="1"/>
    <col min="10634" max="10635" width="5.42578125" customWidth="1"/>
    <col min="10636" max="10636" width="5.5703125" customWidth="1"/>
    <col min="10637" max="10638" width="23.42578125" customWidth="1"/>
    <col min="10639" max="10639" width="9.5703125" customWidth="1"/>
    <col min="10640" max="10642" width="4.140625" customWidth="1"/>
    <col min="10643" max="10643" width="3.85546875" customWidth="1"/>
    <col min="10644" max="10645" width="4.42578125" customWidth="1"/>
    <col min="10646" max="10646" width="4.5703125" customWidth="1"/>
    <col min="10647" max="10647" width="6.42578125" customWidth="1"/>
    <col min="10648" max="10648" width="10" customWidth="1"/>
    <col min="10649" max="10649" width="3.85546875" customWidth="1"/>
    <col min="10650" max="10650" width="4.42578125" customWidth="1"/>
    <col min="10651" max="10651" width="5.42578125" customWidth="1"/>
    <col min="10652" max="10652" width="6.140625" customWidth="1"/>
    <col min="10653" max="10653" width="5.85546875" customWidth="1"/>
    <col min="10654" max="10654" width="5.5703125" customWidth="1"/>
    <col min="10655" max="10655" width="9.140625" customWidth="1"/>
    <col min="10656" max="10656" width="3.85546875" customWidth="1"/>
    <col min="10657" max="10657" width="4.42578125" customWidth="1"/>
    <col min="10658" max="10658" width="5.5703125" customWidth="1"/>
    <col min="10659" max="10660" width="5.42578125" customWidth="1"/>
    <col min="10661" max="10661" width="5.5703125" customWidth="1"/>
    <col min="10662" max="10662" width="17.42578125" customWidth="1"/>
    <col min="10663" max="10663" width="19.42578125" customWidth="1"/>
    <col min="10664" max="10664" width="9.5703125" customWidth="1"/>
    <col min="10665" max="10667" width="4.140625" customWidth="1"/>
    <col min="10668" max="10668" width="3.85546875" customWidth="1"/>
    <col min="10669" max="10670" width="4.42578125" customWidth="1"/>
    <col min="10671" max="10671" width="4.5703125" customWidth="1"/>
    <col min="10672" max="10672" width="6.42578125" customWidth="1"/>
    <col min="10673" max="10673" width="10" customWidth="1"/>
    <col min="10674" max="10674" width="3.85546875" customWidth="1"/>
    <col min="10675" max="10675" width="4.42578125" customWidth="1"/>
    <col min="10676" max="10676" width="5.42578125" customWidth="1"/>
    <col min="10677" max="10677" width="6.140625" customWidth="1"/>
    <col min="10678" max="10678" width="5.85546875" customWidth="1"/>
    <col min="10679" max="10679" width="5.5703125" customWidth="1"/>
    <col min="10680" max="10680" width="9.140625" customWidth="1"/>
    <col min="10681" max="10681" width="3.85546875" customWidth="1"/>
    <col min="10682" max="10682" width="4.42578125" customWidth="1"/>
    <col min="10683" max="10683" width="5.5703125" customWidth="1"/>
    <col min="10684" max="10685" width="5.42578125" customWidth="1"/>
    <col min="10686" max="10686" width="5.5703125" customWidth="1"/>
    <col min="10687" max="10688" width="20.5703125" customWidth="1"/>
    <col min="10689" max="10689" width="9.5703125" customWidth="1"/>
    <col min="10690" max="10692" width="4.140625" customWidth="1"/>
    <col min="10693" max="10693" width="3.85546875" customWidth="1"/>
    <col min="10694" max="10695" width="4.42578125" customWidth="1"/>
    <col min="10696" max="10696" width="4.5703125" customWidth="1"/>
    <col min="10697" max="10697" width="6.42578125" customWidth="1"/>
    <col min="10698" max="10698" width="10" customWidth="1"/>
    <col min="10699" max="10699" width="3.85546875" customWidth="1"/>
    <col min="10700" max="10700" width="4.42578125" customWidth="1"/>
    <col min="10701" max="10701" width="5.42578125" customWidth="1"/>
    <col min="10702" max="10702" width="6.140625" customWidth="1"/>
    <col min="10703" max="10703" width="5.85546875" customWidth="1"/>
    <col min="10704" max="10704" width="5.5703125" customWidth="1"/>
    <col min="10705" max="10705" width="9.140625" customWidth="1"/>
    <col min="10706" max="10706" width="3.85546875" customWidth="1"/>
    <col min="10707" max="10707" width="4.42578125" customWidth="1"/>
    <col min="10708" max="10708" width="5.5703125" customWidth="1"/>
    <col min="10709" max="10710" width="5.42578125" customWidth="1"/>
    <col min="10711" max="10711" width="5.5703125" customWidth="1"/>
    <col min="10712" max="10713" width="21.140625" customWidth="1"/>
    <col min="10714" max="10714" width="9.5703125" customWidth="1"/>
    <col min="10715" max="10717" width="4.140625" customWidth="1"/>
    <col min="10718" max="10718" width="3.85546875" customWidth="1"/>
    <col min="10719" max="10720" width="4.42578125" customWidth="1"/>
    <col min="10721" max="10721" width="4.5703125" customWidth="1"/>
    <col min="10722" max="10722" width="6.42578125" customWidth="1"/>
    <col min="10723" max="10723" width="10" customWidth="1"/>
    <col min="10724" max="10724" width="3.85546875" customWidth="1"/>
    <col min="10725" max="10725" width="4.42578125" customWidth="1"/>
    <col min="10726" max="10726" width="5.42578125" customWidth="1"/>
    <col min="10727" max="10727" width="6.140625" customWidth="1"/>
    <col min="10728" max="10728" width="5.85546875" customWidth="1"/>
    <col min="10729" max="10729" width="5.5703125" customWidth="1"/>
    <col min="10730" max="10730" width="9.140625" customWidth="1"/>
    <col min="10731" max="10731" width="3.85546875" customWidth="1"/>
    <col min="10732" max="10732" width="4.42578125" customWidth="1"/>
    <col min="10733" max="10733" width="5.5703125" customWidth="1"/>
    <col min="10734" max="10735" width="5.42578125" customWidth="1"/>
    <col min="10736" max="10736" width="5.5703125" customWidth="1"/>
    <col min="10737" max="10737" width="0.85546875" customWidth="1"/>
    <col min="10745" max="10745" width="9.5703125" customWidth="1"/>
    <col min="10746" max="10746" width="4.140625" customWidth="1"/>
    <col min="10747" max="10747" width="6.140625" customWidth="1"/>
    <col min="10748" max="10748" width="4.140625" customWidth="1"/>
    <col min="10749" max="10749" width="5.140625" customWidth="1"/>
    <col min="10750" max="10751" width="5.42578125" customWidth="1"/>
    <col min="10752" max="10752" width="4.5703125" customWidth="1"/>
    <col min="10753" max="10753" width="6.42578125" customWidth="1"/>
    <col min="10754" max="10754" width="10" customWidth="1"/>
    <col min="10755" max="10755" width="3.85546875" customWidth="1"/>
    <col min="10756" max="10756" width="4.42578125" customWidth="1"/>
    <col min="10757" max="10757" width="5.42578125" customWidth="1"/>
    <col min="10758" max="10758" width="6.140625" customWidth="1"/>
    <col min="10759" max="10759" width="5.85546875" customWidth="1"/>
    <col min="10760" max="10760" width="6.85546875" customWidth="1"/>
    <col min="10761" max="10761" width="9.140625" customWidth="1"/>
    <col min="10762" max="10762" width="3.85546875" customWidth="1"/>
    <col min="10763" max="10763" width="4.42578125" customWidth="1"/>
    <col min="10764" max="10764" width="5.5703125" customWidth="1"/>
    <col min="10765" max="10766" width="5.42578125" customWidth="1"/>
    <col min="10767" max="10767" width="5.5703125" customWidth="1"/>
    <col min="10768" max="10769" width="27.42578125" customWidth="1"/>
    <col min="10770" max="10770" width="9.5703125" customWidth="1"/>
    <col min="10771" max="10773" width="4.140625" customWidth="1"/>
    <col min="10774" max="10775" width="4.5703125" customWidth="1"/>
    <col min="10776" max="10776" width="4.85546875" customWidth="1"/>
    <col min="10777" max="10777" width="4.5703125" customWidth="1"/>
    <col min="10778" max="10778" width="6.42578125" customWidth="1"/>
    <col min="10779" max="10779" width="10" customWidth="1"/>
    <col min="10780" max="10780" width="3.85546875" customWidth="1"/>
    <col min="10781" max="10781" width="4.42578125" customWidth="1"/>
    <col min="10782" max="10782" width="5.85546875" customWidth="1"/>
    <col min="10783" max="10783" width="6.140625" customWidth="1"/>
    <col min="10784" max="10784" width="5.85546875" customWidth="1"/>
    <col min="10785" max="10785" width="5.5703125" customWidth="1"/>
    <col min="10786" max="10786" width="9.140625" customWidth="1"/>
    <col min="10787" max="10787" width="3.85546875" customWidth="1"/>
    <col min="10788" max="10788" width="4.42578125" customWidth="1"/>
    <col min="10789" max="10789" width="5.5703125" customWidth="1"/>
    <col min="10790" max="10791" width="5.42578125" customWidth="1"/>
    <col min="10792" max="10792" width="5.5703125" customWidth="1"/>
    <col min="10793" max="10793" width="13.85546875" customWidth="1"/>
    <col min="10794" max="10794" width="22.42578125" customWidth="1"/>
    <col min="10795" max="10795" width="9.5703125" customWidth="1"/>
    <col min="10796" max="10798" width="4.140625" customWidth="1"/>
    <col min="10799" max="10801" width="4.42578125" customWidth="1"/>
    <col min="10802" max="10802" width="4.5703125" customWidth="1"/>
    <col min="10803" max="10803" width="6.42578125" customWidth="1"/>
    <col min="10804" max="10804" width="10" customWidth="1"/>
    <col min="10805" max="10805" width="3.85546875" customWidth="1"/>
    <col min="10806" max="10806" width="4.42578125" customWidth="1"/>
    <col min="10807" max="10807" width="5.42578125" customWidth="1"/>
    <col min="10808" max="10808" width="6.140625" customWidth="1"/>
    <col min="10809" max="10809" width="5.85546875" customWidth="1"/>
    <col min="10810" max="10810" width="5.5703125" customWidth="1"/>
    <col min="10811" max="10811" width="9.140625" customWidth="1"/>
    <col min="10812" max="10812" width="3.85546875" customWidth="1"/>
    <col min="10813" max="10813" width="4.42578125" customWidth="1"/>
    <col min="10814" max="10814" width="5.5703125" customWidth="1"/>
    <col min="10815" max="10816" width="5.42578125" customWidth="1"/>
    <col min="10817" max="10817" width="5.5703125" customWidth="1"/>
    <col min="10818" max="10819" width="18.42578125" customWidth="1"/>
    <col min="10820" max="10820" width="9.5703125" customWidth="1"/>
    <col min="10821" max="10823" width="4.140625" customWidth="1"/>
    <col min="10824" max="10824" width="3.85546875" customWidth="1"/>
    <col min="10825" max="10826" width="4.42578125" customWidth="1"/>
    <col min="10827" max="10827" width="4.5703125" customWidth="1"/>
    <col min="10828" max="10828" width="6.42578125" customWidth="1"/>
    <col min="10829" max="10829" width="10" customWidth="1"/>
    <col min="10830" max="10830" width="3.85546875" customWidth="1"/>
    <col min="10831" max="10831" width="4.42578125" customWidth="1"/>
    <col min="10832" max="10832" width="5.42578125" customWidth="1"/>
    <col min="10833" max="10833" width="6.140625" customWidth="1"/>
    <col min="10834" max="10834" width="5.85546875" customWidth="1"/>
    <col min="10835" max="10835" width="5.5703125" customWidth="1"/>
    <col min="10836" max="10836" width="9.140625" customWidth="1"/>
    <col min="10837" max="10837" width="3.85546875" customWidth="1"/>
    <col min="10838" max="10838" width="4.42578125" customWidth="1"/>
    <col min="10839" max="10839" width="5.5703125" customWidth="1"/>
    <col min="10840" max="10841" width="5.42578125" customWidth="1"/>
    <col min="10842" max="10842" width="5.5703125" customWidth="1"/>
    <col min="10843" max="10844" width="23.5703125" customWidth="1"/>
    <col min="10845" max="10845" width="9.5703125" customWidth="1"/>
    <col min="10846" max="10848" width="4.140625" customWidth="1"/>
    <col min="10849" max="10849" width="3.85546875" customWidth="1"/>
    <col min="10850" max="10851" width="4.42578125" customWidth="1"/>
    <col min="10852" max="10852" width="4.5703125" customWidth="1"/>
    <col min="10853" max="10853" width="6.42578125" customWidth="1"/>
    <col min="10854" max="10854" width="10" customWidth="1"/>
    <col min="10855" max="10855" width="3.85546875" customWidth="1"/>
    <col min="10856" max="10856" width="4.42578125" customWidth="1"/>
    <col min="10857" max="10857" width="5.42578125" customWidth="1"/>
    <col min="10858" max="10858" width="6.140625" customWidth="1"/>
    <col min="10859" max="10859" width="5.85546875" customWidth="1"/>
    <col min="10860" max="10860" width="5.5703125" customWidth="1"/>
    <col min="10861" max="10861" width="9.140625" customWidth="1"/>
    <col min="10862" max="10862" width="3.85546875" customWidth="1"/>
    <col min="10863" max="10863" width="4.42578125" customWidth="1"/>
    <col min="10864" max="10864" width="5.5703125" customWidth="1"/>
    <col min="10865" max="10866" width="5.42578125" customWidth="1"/>
    <col min="10867" max="10867" width="5.5703125" customWidth="1"/>
    <col min="10868" max="10869" width="16.5703125" customWidth="1"/>
    <col min="10870" max="10870" width="9.5703125" customWidth="1"/>
    <col min="10871" max="10873" width="4.140625" customWidth="1"/>
    <col min="10874" max="10874" width="3.85546875" customWidth="1"/>
    <col min="10875" max="10876" width="4.42578125" customWidth="1"/>
    <col min="10877" max="10877" width="4.5703125" customWidth="1"/>
    <col min="10878" max="10878" width="6.42578125" customWidth="1"/>
    <col min="10879" max="10879" width="10" customWidth="1"/>
    <col min="10880" max="10880" width="3.85546875" customWidth="1"/>
    <col min="10881" max="10881" width="4.42578125" customWidth="1"/>
    <col min="10882" max="10882" width="5.42578125" customWidth="1"/>
    <col min="10883" max="10883" width="6.140625" customWidth="1"/>
    <col min="10884" max="10884" width="5.85546875" customWidth="1"/>
    <col min="10885" max="10885" width="5.5703125" customWidth="1"/>
    <col min="10886" max="10886" width="9.140625" customWidth="1"/>
    <col min="10887" max="10887" width="3.85546875" customWidth="1"/>
    <col min="10888" max="10888" width="4.42578125" customWidth="1"/>
    <col min="10889" max="10889" width="5.5703125" customWidth="1"/>
    <col min="10890" max="10891" width="5.42578125" customWidth="1"/>
    <col min="10892" max="10892" width="5.5703125" customWidth="1"/>
    <col min="10893" max="10894" width="23.42578125" customWidth="1"/>
    <col min="10895" max="10895" width="9.5703125" customWidth="1"/>
    <col min="10896" max="10898" width="4.140625" customWidth="1"/>
    <col min="10899" max="10899" width="3.85546875" customWidth="1"/>
    <col min="10900" max="10901" width="4.42578125" customWidth="1"/>
    <col min="10902" max="10902" width="4.5703125" customWidth="1"/>
    <col min="10903" max="10903" width="6.42578125" customWidth="1"/>
    <col min="10904" max="10904" width="10" customWidth="1"/>
    <col min="10905" max="10905" width="3.85546875" customWidth="1"/>
    <col min="10906" max="10906" width="4.42578125" customWidth="1"/>
    <col min="10907" max="10907" width="5.42578125" customWidth="1"/>
    <col min="10908" max="10908" width="6.140625" customWidth="1"/>
    <col min="10909" max="10909" width="5.85546875" customWidth="1"/>
    <col min="10910" max="10910" width="5.5703125" customWidth="1"/>
    <col min="10911" max="10911" width="9.140625" customWidth="1"/>
    <col min="10912" max="10912" width="3.85546875" customWidth="1"/>
    <col min="10913" max="10913" width="4.42578125" customWidth="1"/>
    <col min="10914" max="10914" width="5.5703125" customWidth="1"/>
    <col min="10915" max="10916" width="5.42578125" customWidth="1"/>
    <col min="10917" max="10917" width="5.5703125" customWidth="1"/>
    <col min="10918" max="10918" width="17.42578125" customWidth="1"/>
    <col min="10919" max="10919" width="19.42578125" customWidth="1"/>
    <col min="10920" max="10920" width="9.5703125" customWidth="1"/>
    <col min="10921" max="10923" width="4.140625" customWidth="1"/>
    <col min="10924" max="10924" width="3.85546875" customWidth="1"/>
    <col min="10925" max="10926" width="4.42578125" customWidth="1"/>
    <col min="10927" max="10927" width="4.5703125" customWidth="1"/>
    <col min="10928" max="10928" width="6.42578125" customWidth="1"/>
    <col min="10929" max="10929" width="10" customWidth="1"/>
    <col min="10930" max="10930" width="3.85546875" customWidth="1"/>
    <col min="10931" max="10931" width="4.42578125" customWidth="1"/>
    <col min="10932" max="10932" width="5.42578125" customWidth="1"/>
    <col min="10933" max="10933" width="6.140625" customWidth="1"/>
    <col min="10934" max="10934" width="5.85546875" customWidth="1"/>
    <col min="10935" max="10935" width="5.5703125" customWidth="1"/>
    <col min="10936" max="10936" width="9.140625" customWidth="1"/>
    <col min="10937" max="10937" width="3.85546875" customWidth="1"/>
    <col min="10938" max="10938" width="4.42578125" customWidth="1"/>
    <col min="10939" max="10939" width="5.5703125" customWidth="1"/>
    <col min="10940" max="10941" width="5.42578125" customWidth="1"/>
    <col min="10942" max="10942" width="5.5703125" customWidth="1"/>
    <col min="10943" max="10944" width="20.5703125" customWidth="1"/>
    <col min="10945" max="10945" width="9.5703125" customWidth="1"/>
    <col min="10946" max="10948" width="4.140625" customWidth="1"/>
    <col min="10949" max="10949" width="3.85546875" customWidth="1"/>
    <col min="10950" max="10951" width="4.42578125" customWidth="1"/>
    <col min="10952" max="10952" width="4.5703125" customWidth="1"/>
    <col min="10953" max="10953" width="6.42578125" customWidth="1"/>
    <col min="10954" max="10954" width="10" customWidth="1"/>
    <col min="10955" max="10955" width="3.85546875" customWidth="1"/>
    <col min="10956" max="10956" width="4.42578125" customWidth="1"/>
    <col min="10957" max="10957" width="5.42578125" customWidth="1"/>
    <col min="10958" max="10958" width="6.140625" customWidth="1"/>
    <col min="10959" max="10959" width="5.85546875" customWidth="1"/>
    <col min="10960" max="10960" width="5.5703125" customWidth="1"/>
    <col min="10961" max="10961" width="9.140625" customWidth="1"/>
    <col min="10962" max="10962" width="3.85546875" customWidth="1"/>
    <col min="10963" max="10963" width="4.42578125" customWidth="1"/>
    <col min="10964" max="10964" width="5.5703125" customWidth="1"/>
    <col min="10965" max="10966" width="5.42578125" customWidth="1"/>
    <col min="10967" max="10967" width="5.5703125" customWidth="1"/>
    <col min="10968" max="10969" width="21.140625" customWidth="1"/>
    <col min="10970" max="10970" width="9.5703125" customWidth="1"/>
    <col min="10971" max="10973" width="4.140625" customWidth="1"/>
    <col min="10974" max="10974" width="3.85546875" customWidth="1"/>
    <col min="10975" max="10976" width="4.42578125" customWidth="1"/>
    <col min="10977" max="10977" width="4.5703125" customWidth="1"/>
    <col min="10978" max="10978" width="6.42578125" customWidth="1"/>
    <col min="10979" max="10979" width="10" customWidth="1"/>
    <col min="10980" max="10980" width="3.85546875" customWidth="1"/>
    <col min="10981" max="10981" width="4.42578125" customWidth="1"/>
    <col min="10982" max="10982" width="5.42578125" customWidth="1"/>
    <col min="10983" max="10983" width="6.140625" customWidth="1"/>
    <col min="10984" max="10984" width="5.85546875" customWidth="1"/>
    <col min="10985" max="10985" width="5.5703125" customWidth="1"/>
    <col min="10986" max="10986" width="9.140625" customWidth="1"/>
    <col min="10987" max="10987" width="3.85546875" customWidth="1"/>
    <col min="10988" max="10988" width="4.42578125" customWidth="1"/>
    <col min="10989" max="10989" width="5.5703125" customWidth="1"/>
    <col min="10990" max="10991" width="5.42578125" customWidth="1"/>
    <col min="10992" max="10992" width="5.5703125" customWidth="1"/>
    <col min="10993" max="10993" width="0.85546875" customWidth="1"/>
    <col min="11001" max="11001" width="9.5703125" customWidth="1"/>
    <col min="11002" max="11002" width="4.140625" customWidth="1"/>
    <col min="11003" max="11003" width="6.140625" customWidth="1"/>
    <col min="11004" max="11004" width="4.140625" customWidth="1"/>
    <col min="11005" max="11005" width="5.140625" customWidth="1"/>
    <col min="11006" max="11007" width="5.42578125" customWidth="1"/>
    <col min="11008" max="11008" width="4.5703125" customWidth="1"/>
    <col min="11009" max="11009" width="6.42578125" customWidth="1"/>
    <col min="11010" max="11010" width="10" customWidth="1"/>
    <col min="11011" max="11011" width="3.85546875" customWidth="1"/>
    <col min="11012" max="11012" width="4.42578125" customWidth="1"/>
    <col min="11013" max="11013" width="5.42578125" customWidth="1"/>
    <col min="11014" max="11014" width="6.140625" customWidth="1"/>
    <col min="11015" max="11015" width="5.85546875" customWidth="1"/>
    <col min="11016" max="11016" width="6.85546875" customWidth="1"/>
    <col min="11017" max="11017" width="9.140625" customWidth="1"/>
    <col min="11018" max="11018" width="3.85546875" customWidth="1"/>
    <col min="11019" max="11019" width="4.42578125" customWidth="1"/>
    <col min="11020" max="11020" width="5.5703125" customWidth="1"/>
    <col min="11021" max="11022" width="5.42578125" customWidth="1"/>
    <col min="11023" max="11023" width="5.5703125" customWidth="1"/>
    <col min="11024" max="11025" width="27.42578125" customWidth="1"/>
    <col min="11026" max="11026" width="9.5703125" customWidth="1"/>
    <col min="11027" max="11029" width="4.140625" customWidth="1"/>
    <col min="11030" max="11031" width="4.5703125" customWidth="1"/>
    <col min="11032" max="11032" width="4.85546875" customWidth="1"/>
    <col min="11033" max="11033" width="4.5703125" customWidth="1"/>
    <col min="11034" max="11034" width="6.42578125" customWidth="1"/>
    <col min="11035" max="11035" width="10" customWidth="1"/>
    <col min="11036" max="11036" width="3.85546875" customWidth="1"/>
    <col min="11037" max="11037" width="4.42578125" customWidth="1"/>
    <col min="11038" max="11038" width="5.85546875" customWidth="1"/>
    <col min="11039" max="11039" width="6.140625" customWidth="1"/>
    <col min="11040" max="11040" width="5.85546875" customWidth="1"/>
    <col min="11041" max="11041" width="5.5703125" customWidth="1"/>
    <col min="11042" max="11042" width="9.140625" customWidth="1"/>
    <col min="11043" max="11043" width="3.85546875" customWidth="1"/>
    <col min="11044" max="11044" width="4.42578125" customWidth="1"/>
    <col min="11045" max="11045" width="5.5703125" customWidth="1"/>
    <col min="11046" max="11047" width="5.42578125" customWidth="1"/>
    <col min="11048" max="11048" width="5.5703125" customWidth="1"/>
    <col min="11049" max="11049" width="13.85546875" customWidth="1"/>
    <col min="11050" max="11050" width="22.42578125" customWidth="1"/>
    <col min="11051" max="11051" width="9.5703125" customWidth="1"/>
    <col min="11052" max="11054" width="4.140625" customWidth="1"/>
    <col min="11055" max="11057" width="4.42578125" customWidth="1"/>
    <col min="11058" max="11058" width="4.5703125" customWidth="1"/>
    <col min="11059" max="11059" width="6.42578125" customWidth="1"/>
    <col min="11060" max="11060" width="10" customWidth="1"/>
    <col min="11061" max="11061" width="3.85546875" customWidth="1"/>
    <col min="11062" max="11062" width="4.42578125" customWidth="1"/>
    <col min="11063" max="11063" width="5.42578125" customWidth="1"/>
    <col min="11064" max="11064" width="6.140625" customWidth="1"/>
    <col min="11065" max="11065" width="5.85546875" customWidth="1"/>
    <col min="11066" max="11066" width="5.5703125" customWidth="1"/>
    <col min="11067" max="11067" width="9.140625" customWidth="1"/>
    <col min="11068" max="11068" width="3.85546875" customWidth="1"/>
    <col min="11069" max="11069" width="4.42578125" customWidth="1"/>
    <col min="11070" max="11070" width="5.5703125" customWidth="1"/>
    <col min="11071" max="11072" width="5.42578125" customWidth="1"/>
    <col min="11073" max="11073" width="5.5703125" customWidth="1"/>
    <col min="11074" max="11075" width="18.42578125" customWidth="1"/>
    <col min="11076" max="11076" width="9.5703125" customWidth="1"/>
    <col min="11077" max="11079" width="4.140625" customWidth="1"/>
    <col min="11080" max="11080" width="3.85546875" customWidth="1"/>
    <col min="11081" max="11082" width="4.42578125" customWidth="1"/>
    <col min="11083" max="11083" width="4.5703125" customWidth="1"/>
    <col min="11084" max="11084" width="6.42578125" customWidth="1"/>
    <col min="11085" max="11085" width="10" customWidth="1"/>
    <col min="11086" max="11086" width="3.85546875" customWidth="1"/>
    <col min="11087" max="11087" width="4.42578125" customWidth="1"/>
    <col min="11088" max="11088" width="5.42578125" customWidth="1"/>
    <col min="11089" max="11089" width="6.140625" customWidth="1"/>
    <col min="11090" max="11090" width="5.85546875" customWidth="1"/>
    <col min="11091" max="11091" width="5.5703125" customWidth="1"/>
    <col min="11092" max="11092" width="9.140625" customWidth="1"/>
    <col min="11093" max="11093" width="3.85546875" customWidth="1"/>
    <col min="11094" max="11094" width="4.42578125" customWidth="1"/>
    <col min="11095" max="11095" width="5.5703125" customWidth="1"/>
    <col min="11096" max="11097" width="5.42578125" customWidth="1"/>
    <col min="11098" max="11098" width="5.5703125" customWidth="1"/>
    <col min="11099" max="11100" width="23.5703125" customWidth="1"/>
    <col min="11101" max="11101" width="9.5703125" customWidth="1"/>
    <col min="11102" max="11104" width="4.140625" customWidth="1"/>
    <col min="11105" max="11105" width="3.85546875" customWidth="1"/>
    <col min="11106" max="11107" width="4.42578125" customWidth="1"/>
    <col min="11108" max="11108" width="4.5703125" customWidth="1"/>
    <col min="11109" max="11109" width="6.42578125" customWidth="1"/>
    <col min="11110" max="11110" width="10" customWidth="1"/>
    <col min="11111" max="11111" width="3.85546875" customWidth="1"/>
    <col min="11112" max="11112" width="4.42578125" customWidth="1"/>
    <col min="11113" max="11113" width="5.42578125" customWidth="1"/>
    <col min="11114" max="11114" width="6.140625" customWidth="1"/>
    <col min="11115" max="11115" width="5.85546875" customWidth="1"/>
    <col min="11116" max="11116" width="5.5703125" customWidth="1"/>
    <col min="11117" max="11117" width="9.140625" customWidth="1"/>
    <col min="11118" max="11118" width="3.85546875" customWidth="1"/>
    <col min="11119" max="11119" width="4.42578125" customWidth="1"/>
    <col min="11120" max="11120" width="5.5703125" customWidth="1"/>
    <col min="11121" max="11122" width="5.42578125" customWidth="1"/>
    <col min="11123" max="11123" width="5.5703125" customWidth="1"/>
    <col min="11124" max="11125" width="16.5703125" customWidth="1"/>
    <col min="11126" max="11126" width="9.5703125" customWidth="1"/>
    <col min="11127" max="11129" width="4.140625" customWidth="1"/>
    <col min="11130" max="11130" width="3.85546875" customWidth="1"/>
    <col min="11131" max="11132" width="4.42578125" customWidth="1"/>
    <col min="11133" max="11133" width="4.5703125" customWidth="1"/>
    <col min="11134" max="11134" width="6.42578125" customWidth="1"/>
    <col min="11135" max="11135" width="10" customWidth="1"/>
    <col min="11136" max="11136" width="3.85546875" customWidth="1"/>
    <col min="11137" max="11137" width="4.42578125" customWidth="1"/>
    <col min="11138" max="11138" width="5.42578125" customWidth="1"/>
    <col min="11139" max="11139" width="6.140625" customWidth="1"/>
    <col min="11140" max="11140" width="5.85546875" customWidth="1"/>
    <col min="11141" max="11141" width="5.5703125" customWidth="1"/>
    <col min="11142" max="11142" width="9.140625" customWidth="1"/>
    <col min="11143" max="11143" width="3.85546875" customWidth="1"/>
    <col min="11144" max="11144" width="4.42578125" customWidth="1"/>
    <col min="11145" max="11145" width="5.5703125" customWidth="1"/>
    <col min="11146" max="11147" width="5.42578125" customWidth="1"/>
    <col min="11148" max="11148" width="5.5703125" customWidth="1"/>
    <col min="11149" max="11150" width="23.42578125" customWidth="1"/>
    <col min="11151" max="11151" width="9.5703125" customWidth="1"/>
    <col min="11152" max="11154" width="4.140625" customWidth="1"/>
    <col min="11155" max="11155" width="3.85546875" customWidth="1"/>
    <col min="11156" max="11157" width="4.42578125" customWidth="1"/>
    <col min="11158" max="11158" width="4.5703125" customWidth="1"/>
    <col min="11159" max="11159" width="6.42578125" customWidth="1"/>
    <col min="11160" max="11160" width="10" customWidth="1"/>
    <col min="11161" max="11161" width="3.85546875" customWidth="1"/>
    <col min="11162" max="11162" width="4.42578125" customWidth="1"/>
    <col min="11163" max="11163" width="5.42578125" customWidth="1"/>
    <col min="11164" max="11164" width="6.140625" customWidth="1"/>
    <col min="11165" max="11165" width="5.85546875" customWidth="1"/>
    <col min="11166" max="11166" width="5.5703125" customWidth="1"/>
    <col min="11167" max="11167" width="9.140625" customWidth="1"/>
    <col min="11168" max="11168" width="3.85546875" customWidth="1"/>
    <col min="11169" max="11169" width="4.42578125" customWidth="1"/>
    <col min="11170" max="11170" width="5.5703125" customWidth="1"/>
    <col min="11171" max="11172" width="5.42578125" customWidth="1"/>
    <col min="11173" max="11173" width="5.5703125" customWidth="1"/>
    <col min="11174" max="11174" width="17.42578125" customWidth="1"/>
    <col min="11175" max="11175" width="19.42578125" customWidth="1"/>
    <col min="11176" max="11176" width="9.5703125" customWidth="1"/>
    <col min="11177" max="11179" width="4.140625" customWidth="1"/>
    <col min="11180" max="11180" width="3.85546875" customWidth="1"/>
    <col min="11181" max="11182" width="4.42578125" customWidth="1"/>
    <col min="11183" max="11183" width="4.5703125" customWidth="1"/>
    <col min="11184" max="11184" width="6.42578125" customWidth="1"/>
    <col min="11185" max="11185" width="10" customWidth="1"/>
    <col min="11186" max="11186" width="3.85546875" customWidth="1"/>
    <col min="11187" max="11187" width="4.42578125" customWidth="1"/>
    <col min="11188" max="11188" width="5.42578125" customWidth="1"/>
    <col min="11189" max="11189" width="6.140625" customWidth="1"/>
    <col min="11190" max="11190" width="5.85546875" customWidth="1"/>
    <col min="11191" max="11191" width="5.5703125" customWidth="1"/>
    <col min="11192" max="11192" width="9.140625" customWidth="1"/>
    <col min="11193" max="11193" width="3.85546875" customWidth="1"/>
    <col min="11194" max="11194" width="4.42578125" customWidth="1"/>
    <col min="11195" max="11195" width="5.5703125" customWidth="1"/>
    <col min="11196" max="11197" width="5.42578125" customWidth="1"/>
    <col min="11198" max="11198" width="5.5703125" customWidth="1"/>
    <col min="11199" max="11200" width="20.5703125" customWidth="1"/>
    <col min="11201" max="11201" width="9.5703125" customWidth="1"/>
    <col min="11202" max="11204" width="4.140625" customWidth="1"/>
    <col min="11205" max="11205" width="3.85546875" customWidth="1"/>
    <col min="11206" max="11207" width="4.42578125" customWidth="1"/>
    <col min="11208" max="11208" width="4.5703125" customWidth="1"/>
    <col min="11209" max="11209" width="6.42578125" customWidth="1"/>
    <col min="11210" max="11210" width="10" customWidth="1"/>
    <col min="11211" max="11211" width="3.85546875" customWidth="1"/>
    <col min="11212" max="11212" width="4.42578125" customWidth="1"/>
    <col min="11213" max="11213" width="5.42578125" customWidth="1"/>
    <col min="11214" max="11214" width="6.140625" customWidth="1"/>
    <col min="11215" max="11215" width="5.85546875" customWidth="1"/>
    <col min="11216" max="11216" width="5.5703125" customWidth="1"/>
    <col min="11217" max="11217" width="9.140625" customWidth="1"/>
    <col min="11218" max="11218" width="3.85546875" customWidth="1"/>
    <col min="11219" max="11219" width="4.42578125" customWidth="1"/>
    <col min="11220" max="11220" width="5.5703125" customWidth="1"/>
    <col min="11221" max="11222" width="5.42578125" customWidth="1"/>
    <col min="11223" max="11223" width="5.5703125" customWidth="1"/>
    <col min="11224" max="11225" width="21.140625" customWidth="1"/>
    <col min="11226" max="11226" width="9.5703125" customWidth="1"/>
    <col min="11227" max="11229" width="4.140625" customWidth="1"/>
    <col min="11230" max="11230" width="3.85546875" customWidth="1"/>
    <col min="11231" max="11232" width="4.42578125" customWidth="1"/>
    <col min="11233" max="11233" width="4.5703125" customWidth="1"/>
    <col min="11234" max="11234" width="6.42578125" customWidth="1"/>
    <col min="11235" max="11235" width="10" customWidth="1"/>
    <col min="11236" max="11236" width="3.85546875" customWidth="1"/>
    <col min="11237" max="11237" width="4.42578125" customWidth="1"/>
    <col min="11238" max="11238" width="5.42578125" customWidth="1"/>
    <col min="11239" max="11239" width="6.140625" customWidth="1"/>
    <col min="11240" max="11240" width="5.85546875" customWidth="1"/>
    <col min="11241" max="11241" width="5.5703125" customWidth="1"/>
    <col min="11242" max="11242" width="9.140625" customWidth="1"/>
    <col min="11243" max="11243" width="3.85546875" customWidth="1"/>
    <col min="11244" max="11244" width="4.42578125" customWidth="1"/>
    <col min="11245" max="11245" width="5.5703125" customWidth="1"/>
    <col min="11246" max="11247" width="5.42578125" customWidth="1"/>
    <col min="11248" max="11248" width="5.5703125" customWidth="1"/>
    <col min="11249" max="11249" width="0.85546875" customWidth="1"/>
    <col min="11257" max="11257" width="9.5703125" customWidth="1"/>
    <col min="11258" max="11258" width="4.140625" customWidth="1"/>
    <col min="11259" max="11259" width="6.140625" customWidth="1"/>
    <col min="11260" max="11260" width="4.140625" customWidth="1"/>
    <col min="11261" max="11261" width="5.140625" customWidth="1"/>
    <col min="11262" max="11263" width="5.42578125" customWidth="1"/>
    <col min="11264" max="11264" width="4.5703125" customWidth="1"/>
    <col min="11265" max="11265" width="6.42578125" customWidth="1"/>
    <col min="11266" max="11266" width="10" customWidth="1"/>
    <col min="11267" max="11267" width="3.85546875" customWidth="1"/>
    <col min="11268" max="11268" width="4.42578125" customWidth="1"/>
    <col min="11269" max="11269" width="5.42578125" customWidth="1"/>
    <col min="11270" max="11270" width="6.140625" customWidth="1"/>
    <col min="11271" max="11271" width="5.85546875" customWidth="1"/>
    <col min="11272" max="11272" width="6.85546875" customWidth="1"/>
    <col min="11273" max="11273" width="9.140625" customWidth="1"/>
    <col min="11274" max="11274" width="3.85546875" customWidth="1"/>
    <col min="11275" max="11275" width="4.42578125" customWidth="1"/>
    <col min="11276" max="11276" width="5.5703125" customWidth="1"/>
    <col min="11277" max="11278" width="5.42578125" customWidth="1"/>
    <col min="11279" max="11279" width="5.5703125" customWidth="1"/>
    <col min="11280" max="11281" width="27.42578125" customWidth="1"/>
    <col min="11282" max="11282" width="9.5703125" customWidth="1"/>
    <col min="11283" max="11285" width="4.140625" customWidth="1"/>
    <col min="11286" max="11287" width="4.5703125" customWidth="1"/>
    <col min="11288" max="11288" width="4.85546875" customWidth="1"/>
    <col min="11289" max="11289" width="4.5703125" customWidth="1"/>
    <col min="11290" max="11290" width="6.42578125" customWidth="1"/>
    <col min="11291" max="11291" width="10" customWidth="1"/>
    <col min="11292" max="11292" width="3.85546875" customWidth="1"/>
    <col min="11293" max="11293" width="4.42578125" customWidth="1"/>
    <col min="11294" max="11294" width="5.85546875" customWidth="1"/>
    <col min="11295" max="11295" width="6.140625" customWidth="1"/>
    <col min="11296" max="11296" width="5.85546875" customWidth="1"/>
    <col min="11297" max="11297" width="5.5703125" customWidth="1"/>
    <col min="11298" max="11298" width="9.140625" customWidth="1"/>
    <col min="11299" max="11299" width="3.85546875" customWidth="1"/>
    <col min="11300" max="11300" width="4.42578125" customWidth="1"/>
    <col min="11301" max="11301" width="5.5703125" customWidth="1"/>
    <col min="11302" max="11303" width="5.42578125" customWidth="1"/>
    <col min="11304" max="11304" width="5.5703125" customWidth="1"/>
    <col min="11305" max="11305" width="13.85546875" customWidth="1"/>
    <col min="11306" max="11306" width="22.42578125" customWidth="1"/>
    <col min="11307" max="11307" width="9.5703125" customWidth="1"/>
    <col min="11308" max="11310" width="4.140625" customWidth="1"/>
    <col min="11311" max="11313" width="4.42578125" customWidth="1"/>
    <col min="11314" max="11314" width="4.5703125" customWidth="1"/>
    <col min="11315" max="11315" width="6.42578125" customWidth="1"/>
    <col min="11316" max="11316" width="10" customWidth="1"/>
    <col min="11317" max="11317" width="3.85546875" customWidth="1"/>
    <col min="11318" max="11318" width="4.42578125" customWidth="1"/>
    <col min="11319" max="11319" width="5.42578125" customWidth="1"/>
    <col min="11320" max="11320" width="6.140625" customWidth="1"/>
    <col min="11321" max="11321" width="5.85546875" customWidth="1"/>
    <col min="11322" max="11322" width="5.5703125" customWidth="1"/>
    <col min="11323" max="11323" width="9.140625" customWidth="1"/>
    <col min="11324" max="11324" width="3.85546875" customWidth="1"/>
    <col min="11325" max="11325" width="4.42578125" customWidth="1"/>
    <col min="11326" max="11326" width="5.5703125" customWidth="1"/>
    <col min="11327" max="11328" width="5.42578125" customWidth="1"/>
    <col min="11329" max="11329" width="5.5703125" customWidth="1"/>
    <col min="11330" max="11331" width="18.42578125" customWidth="1"/>
    <col min="11332" max="11332" width="9.5703125" customWidth="1"/>
    <col min="11333" max="11335" width="4.140625" customWidth="1"/>
    <col min="11336" max="11336" width="3.85546875" customWidth="1"/>
    <col min="11337" max="11338" width="4.42578125" customWidth="1"/>
    <col min="11339" max="11339" width="4.5703125" customWidth="1"/>
    <col min="11340" max="11340" width="6.42578125" customWidth="1"/>
    <col min="11341" max="11341" width="10" customWidth="1"/>
    <col min="11342" max="11342" width="3.85546875" customWidth="1"/>
    <col min="11343" max="11343" width="4.42578125" customWidth="1"/>
    <col min="11344" max="11344" width="5.42578125" customWidth="1"/>
    <col min="11345" max="11345" width="6.140625" customWidth="1"/>
    <col min="11346" max="11346" width="5.85546875" customWidth="1"/>
    <col min="11347" max="11347" width="5.5703125" customWidth="1"/>
    <col min="11348" max="11348" width="9.140625" customWidth="1"/>
    <col min="11349" max="11349" width="3.85546875" customWidth="1"/>
    <col min="11350" max="11350" width="4.42578125" customWidth="1"/>
    <col min="11351" max="11351" width="5.5703125" customWidth="1"/>
    <col min="11352" max="11353" width="5.42578125" customWidth="1"/>
    <col min="11354" max="11354" width="5.5703125" customWidth="1"/>
    <col min="11355" max="11356" width="23.5703125" customWidth="1"/>
    <col min="11357" max="11357" width="9.5703125" customWidth="1"/>
    <col min="11358" max="11360" width="4.140625" customWidth="1"/>
    <col min="11361" max="11361" width="3.85546875" customWidth="1"/>
    <col min="11362" max="11363" width="4.42578125" customWidth="1"/>
    <col min="11364" max="11364" width="4.5703125" customWidth="1"/>
    <col min="11365" max="11365" width="6.42578125" customWidth="1"/>
    <col min="11366" max="11366" width="10" customWidth="1"/>
    <col min="11367" max="11367" width="3.85546875" customWidth="1"/>
    <col min="11368" max="11368" width="4.42578125" customWidth="1"/>
    <col min="11369" max="11369" width="5.42578125" customWidth="1"/>
    <col min="11370" max="11370" width="6.140625" customWidth="1"/>
    <col min="11371" max="11371" width="5.85546875" customWidth="1"/>
    <col min="11372" max="11372" width="5.5703125" customWidth="1"/>
    <col min="11373" max="11373" width="9.140625" customWidth="1"/>
    <col min="11374" max="11374" width="3.85546875" customWidth="1"/>
    <col min="11375" max="11375" width="4.42578125" customWidth="1"/>
    <col min="11376" max="11376" width="5.5703125" customWidth="1"/>
    <col min="11377" max="11378" width="5.42578125" customWidth="1"/>
    <col min="11379" max="11379" width="5.5703125" customWidth="1"/>
    <col min="11380" max="11381" width="16.5703125" customWidth="1"/>
    <col min="11382" max="11382" width="9.5703125" customWidth="1"/>
    <col min="11383" max="11385" width="4.140625" customWidth="1"/>
    <col min="11386" max="11386" width="3.85546875" customWidth="1"/>
    <col min="11387" max="11388" width="4.42578125" customWidth="1"/>
    <col min="11389" max="11389" width="4.5703125" customWidth="1"/>
    <col min="11390" max="11390" width="6.42578125" customWidth="1"/>
    <col min="11391" max="11391" width="10" customWidth="1"/>
    <col min="11392" max="11392" width="3.85546875" customWidth="1"/>
    <col min="11393" max="11393" width="4.42578125" customWidth="1"/>
    <col min="11394" max="11394" width="5.42578125" customWidth="1"/>
    <col min="11395" max="11395" width="6.140625" customWidth="1"/>
    <col min="11396" max="11396" width="5.85546875" customWidth="1"/>
    <col min="11397" max="11397" width="5.5703125" customWidth="1"/>
    <col min="11398" max="11398" width="9.140625" customWidth="1"/>
    <col min="11399" max="11399" width="3.85546875" customWidth="1"/>
    <col min="11400" max="11400" width="4.42578125" customWidth="1"/>
    <col min="11401" max="11401" width="5.5703125" customWidth="1"/>
    <col min="11402" max="11403" width="5.42578125" customWidth="1"/>
    <col min="11404" max="11404" width="5.5703125" customWidth="1"/>
    <col min="11405" max="11406" width="23.42578125" customWidth="1"/>
    <col min="11407" max="11407" width="9.5703125" customWidth="1"/>
    <col min="11408" max="11410" width="4.140625" customWidth="1"/>
    <col min="11411" max="11411" width="3.85546875" customWidth="1"/>
    <col min="11412" max="11413" width="4.42578125" customWidth="1"/>
    <col min="11414" max="11414" width="4.5703125" customWidth="1"/>
    <col min="11415" max="11415" width="6.42578125" customWidth="1"/>
    <col min="11416" max="11416" width="10" customWidth="1"/>
    <col min="11417" max="11417" width="3.85546875" customWidth="1"/>
    <col min="11418" max="11418" width="4.42578125" customWidth="1"/>
    <col min="11419" max="11419" width="5.42578125" customWidth="1"/>
    <col min="11420" max="11420" width="6.140625" customWidth="1"/>
    <col min="11421" max="11421" width="5.85546875" customWidth="1"/>
    <col min="11422" max="11422" width="5.5703125" customWidth="1"/>
    <col min="11423" max="11423" width="9.140625" customWidth="1"/>
    <col min="11424" max="11424" width="3.85546875" customWidth="1"/>
    <col min="11425" max="11425" width="4.42578125" customWidth="1"/>
    <col min="11426" max="11426" width="5.5703125" customWidth="1"/>
    <col min="11427" max="11428" width="5.42578125" customWidth="1"/>
    <col min="11429" max="11429" width="5.5703125" customWidth="1"/>
    <col min="11430" max="11430" width="17.42578125" customWidth="1"/>
    <col min="11431" max="11431" width="19.42578125" customWidth="1"/>
    <col min="11432" max="11432" width="9.5703125" customWidth="1"/>
    <col min="11433" max="11435" width="4.140625" customWidth="1"/>
    <col min="11436" max="11436" width="3.85546875" customWidth="1"/>
    <col min="11437" max="11438" width="4.42578125" customWidth="1"/>
    <col min="11439" max="11439" width="4.5703125" customWidth="1"/>
    <col min="11440" max="11440" width="6.42578125" customWidth="1"/>
    <col min="11441" max="11441" width="10" customWidth="1"/>
    <col min="11442" max="11442" width="3.85546875" customWidth="1"/>
    <col min="11443" max="11443" width="4.42578125" customWidth="1"/>
    <col min="11444" max="11444" width="5.42578125" customWidth="1"/>
    <col min="11445" max="11445" width="6.140625" customWidth="1"/>
    <col min="11446" max="11446" width="5.85546875" customWidth="1"/>
    <col min="11447" max="11447" width="5.5703125" customWidth="1"/>
    <col min="11448" max="11448" width="9.140625" customWidth="1"/>
    <col min="11449" max="11449" width="3.85546875" customWidth="1"/>
    <col min="11450" max="11450" width="4.42578125" customWidth="1"/>
    <col min="11451" max="11451" width="5.5703125" customWidth="1"/>
    <col min="11452" max="11453" width="5.42578125" customWidth="1"/>
    <col min="11454" max="11454" width="5.5703125" customWidth="1"/>
    <col min="11455" max="11456" width="20.5703125" customWidth="1"/>
    <col min="11457" max="11457" width="9.5703125" customWidth="1"/>
    <col min="11458" max="11460" width="4.140625" customWidth="1"/>
    <col min="11461" max="11461" width="3.85546875" customWidth="1"/>
    <col min="11462" max="11463" width="4.42578125" customWidth="1"/>
    <col min="11464" max="11464" width="4.5703125" customWidth="1"/>
    <col min="11465" max="11465" width="6.42578125" customWidth="1"/>
    <col min="11466" max="11466" width="10" customWidth="1"/>
    <col min="11467" max="11467" width="3.85546875" customWidth="1"/>
    <col min="11468" max="11468" width="4.42578125" customWidth="1"/>
    <col min="11469" max="11469" width="5.42578125" customWidth="1"/>
    <col min="11470" max="11470" width="6.140625" customWidth="1"/>
    <col min="11471" max="11471" width="5.85546875" customWidth="1"/>
    <col min="11472" max="11472" width="5.5703125" customWidth="1"/>
    <col min="11473" max="11473" width="9.140625" customWidth="1"/>
    <col min="11474" max="11474" width="3.85546875" customWidth="1"/>
    <col min="11475" max="11475" width="4.42578125" customWidth="1"/>
    <col min="11476" max="11476" width="5.5703125" customWidth="1"/>
    <col min="11477" max="11478" width="5.42578125" customWidth="1"/>
    <col min="11479" max="11479" width="5.5703125" customWidth="1"/>
    <col min="11480" max="11481" width="21.140625" customWidth="1"/>
    <col min="11482" max="11482" width="9.5703125" customWidth="1"/>
    <col min="11483" max="11485" width="4.140625" customWidth="1"/>
    <col min="11486" max="11486" width="3.85546875" customWidth="1"/>
    <col min="11487" max="11488" width="4.42578125" customWidth="1"/>
    <col min="11489" max="11489" width="4.5703125" customWidth="1"/>
    <col min="11490" max="11490" width="6.42578125" customWidth="1"/>
    <col min="11491" max="11491" width="10" customWidth="1"/>
    <col min="11492" max="11492" width="3.85546875" customWidth="1"/>
    <col min="11493" max="11493" width="4.42578125" customWidth="1"/>
    <col min="11494" max="11494" width="5.42578125" customWidth="1"/>
    <col min="11495" max="11495" width="6.140625" customWidth="1"/>
    <col min="11496" max="11496" width="5.85546875" customWidth="1"/>
    <col min="11497" max="11497" width="5.5703125" customWidth="1"/>
    <col min="11498" max="11498" width="9.140625" customWidth="1"/>
    <col min="11499" max="11499" width="3.85546875" customWidth="1"/>
    <col min="11500" max="11500" width="4.42578125" customWidth="1"/>
    <col min="11501" max="11501" width="5.5703125" customWidth="1"/>
    <col min="11502" max="11503" width="5.42578125" customWidth="1"/>
    <col min="11504" max="11504" width="5.5703125" customWidth="1"/>
    <col min="11505" max="11505" width="0.85546875" customWidth="1"/>
    <col min="11513" max="11513" width="9.5703125" customWidth="1"/>
    <col min="11514" max="11514" width="4.140625" customWidth="1"/>
    <col min="11515" max="11515" width="6.140625" customWidth="1"/>
    <col min="11516" max="11516" width="4.140625" customWidth="1"/>
    <col min="11517" max="11517" width="5.140625" customWidth="1"/>
    <col min="11518" max="11519" width="5.42578125" customWidth="1"/>
    <col min="11520" max="11520" width="4.5703125" customWidth="1"/>
    <col min="11521" max="11521" width="6.42578125" customWidth="1"/>
    <col min="11522" max="11522" width="10" customWidth="1"/>
    <col min="11523" max="11523" width="3.85546875" customWidth="1"/>
    <col min="11524" max="11524" width="4.42578125" customWidth="1"/>
    <col min="11525" max="11525" width="5.42578125" customWidth="1"/>
    <col min="11526" max="11526" width="6.140625" customWidth="1"/>
    <col min="11527" max="11527" width="5.85546875" customWidth="1"/>
    <col min="11528" max="11528" width="6.85546875" customWidth="1"/>
    <col min="11529" max="11529" width="9.140625" customWidth="1"/>
    <col min="11530" max="11530" width="3.85546875" customWidth="1"/>
    <col min="11531" max="11531" width="4.42578125" customWidth="1"/>
    <col min="11532" max="11532" width="5.5703125" customWidth="1"/>
    <col min="11533" max="11534" width="5.42578125" customWidth="1"/>
    <col min="11535" max="11535" width="5.5703125" customWidth="1"/>
    <col min="11536" max="11537" width="27.42578125" customWidth="1"/>
    <col min="11538" max="11538" width="9.5703125" customWidth="1"/>
    <col min="11539" max="11541" width="4.140625" customWidth="1"/>
    <col min="11542" max="11543" width="4.5703125" customWidth="1"/>
    <col min="11544" max="11544" width="4.85546875" customWidth="1"/>
    <col min="11545" max="11545" width="4.5703125" customWidth="1"/>
    <col min="11546" max="11546" width="6.42578125" customWidth="1"/>
    <col min="11547" max="11547" width="10" customWidth="1"/>
    <col min="11548" max="11548" width="3.85546875" customWidth="1"/>
    <col min="11549" max="11549" width="4.42578125" customWidth="1"/>
    <col min="11550" max="11550" width="5.85546875" customWidth="1"/>
    <col min="11551" max="11551" width="6.140625" customWidth="1"/>
    <col min="11552" max="11552" width="5.85546875" customWidth="1"/>
    <col min="11553" max="11553" width="5.5703125" customWidth="1"/>
    <col min="11554" max="11554" width="9.140625" customWidth="1"/>
    <col min="11555" max="11555" width="3.85546875" customWidth="1"/>
    <col min="11556" max="11556" width="4.42578125" customWidth="1"/>
    <col min="11557" max="11557" width="5.5703125" customWidth="1"/>
    <col min="11558" max="11559" width="5.42578125" customWidth="1"/>
    <col min="11560" max="11560" width="5.5703125" customWidth="1"/>
    <col min="11561" max="11561" width="13.85546875" customWidth="1"/>
    <col min="11562" max="11562" width="22.42578125" customWidth="1"/>
    <col min="11563" max="11563" width="9.5703125" customWidth="1"/>
    <col min="11564" max="11566" width="4.140625" customWidth="1"/>
    <col min="11567" max="11569" width="4.42578125" customWidth="1"/>
    <col min="11570" max="11570" width="4.5703125" customWidth="1"/>
    <col min="11571" max="11571" width="6.42578125" customWidth="1"/>
    <col min="11572" max="11572" width="10" customWidth="1"/>
    <col min="11573" max="11573" width="3.85546875" customWidth="1"/>
    <col min="11574" max="11574" width="4.42578125" customWidth="1"/>
    <col min="11575" max="11575" width="5.42578125" customWidth="1"/>
    <col min="11576" max="11576" width="6.140625" customWidth="1"/>
    <col min="11577" max="11577" width="5.85546875" customWidth="1"/>
    <col min="11578" max="11578" width="5.5703125" customWidth="1"/>
    <col min="11579" max="11579" width="9.140625" customWidth="1"/>
    <col min="11580" max="11580" width="3.85546875" customWidth="1"/>
    <col min="11581" max="11581" width="4.42578125" customWidth="1"/>
    <col min="11582" max="11582" width="5.5703125" customWidth="1"/>
    <col min="11583" max="11584" width="5.42578125" customWidth="1"/>
    <col min="11585" max="11585" width="5.5703125" customWidth="1"/>
    <col min="11586" max="11587" width="18.42578125" customWidth="1"/>
    <col min="11588" max="11588" width="9.5703125" customWidth="1"/>
    <col min="11589" max="11591" width="4.140625" customWidth="1"/>
    <col min="11592" max="11592" width="3.85546875" customWidth="1"/>
    <col min="11593" max="11594" width="4.42578125" customWidth="1"/>
    <col min="11595" max="11595" width="4.5703125" customWidth="1"/>
    <col min="11596" max="11596" width="6.42578125" customWidth="1"/>
    <col min="11597" max="11597" width="10" customWidth="1"/>
    <col min="11598" max="11598" width="3.85546875" customWidth="1"/>
    <col min="11599" max="11599" width="4.42578125" customWidth="1"/>
    <col min="11600" max="11600" width="5.42578125" customWidth="1"/>
    <col min="11601" max="11601" width="6.140625" customWidth="1"/>
    <col min="11602" max="11602" width="5.85546875" customWidth="1"/>
    <col min="11603" max="11603" width="5.5703125" customWidth="1"/>
    <col min="11604" max="11604" width="9.140625" customWidth="1"/>
    <col min="11605" max="11605" width="3.85546875" customWidth="1"/>
    <col min="11606" max="11606" width="4.42578125" customWidth="1"/>
    <col min="11607" max="11607" width="5.5703125" customWidth="1"/>
    <col min="11608" max="11609" width="5.42578125" customWidth="1"/>
    <col min="11610" max="11610" width="5.5703125" customWidth="1"/>
    <col min="11611" max="11612" width="23.5703125" customWidth="1"/>
    <col min="11613" max="11613" width="9.5703125" customWidth="1"/>
    <col min="11614" max="11616" width="4.140625" customWidth="1"/>
    <col min="11617" max="11617" width="3.85546875" customWidth="1"/>
    <col min="11618" max="11619" width="4.42578125" customWidth="1"/>
    <col min="11620" max="11620" width="4.5703125" customWidth="1"/>
    <col min="11621" max="11621" width="6.42578125" customWidth="1"/>
    <col min="11622" max="11622" width="10" customWidth="1"/>
    <col min="11623" max="11623" width="3.85546875" customWidth="1"/>
    <col min="11624" max="11624" width="4.42578125" customWidth="1"/>
    <col min="11625" max="11625" width="5.42578125" customWidth="1"/>
    <col min="11626" max="11626" width="6.140625" customWidth="1"/>
    <col min="11627" max="11627" width="5.85546875" customWidth="1"/>
    <col min="11628" max="11628" width="5.5703125" customWidth="1"/>
    <col min="11629" max="11629" width="9.140625" customWidth="1"/>
    <col min="11630" max="11630" width="3.85546875" customWidth="1"/>
    <col min="11631" max="11631" width="4.42578125" customWidth="1"/>
    <col min="11632" max="11632" width="5.5703125" customWidth="1"/>
    <col min="11633" max="11634" width="5.42578125" customWidth="1"/>
    <col min="11635" max="11635" width="5.5703125" customWidth="1"/>
    <col min="11636" max="11637" width="16.5703125" customWidth="1"/>
    <col min="11638" max="11638" width="9.5703125" customWidth="1"/>
    <col min="11639" max="11641" width="4.140625" customWidth="1"/>
    <col min="11642" max="11642" width="3.85546875" customWidth="1"/>
    <col min="11643" max="11644" width="4.42578125" customWidth="1"/>
    <col min="11645" max="11645" width="4.5703125" customWidth="1"/>
    <col min="11646" max="11646" width="6.42578125" customWidth="1"/>
    <col min="11647" max="11647" width="10" customWidth="1"/>
    <col min="11648" max="11648" width="3.85546875" customWidth="1"/>
    <col min="11649" max="11649" width="4.42578125" customWidth="1"/>
    <col min="11650" max="11650" width="5.42578125" customWidth="1"/>
    <col min="11651" max="11651" width="6.140625" customWidth="1"/>
    <col min="11652" max="11652" width="5.85546875" customWidth="1"/>
    <col min="11653" max="11653" width="5.5703125" customWidth="1"/>
    <col min="11654" max="11654" width="9.140625" customWidth="1"/>
    <col min="11655" max="11655" width="3.85546875" customWidth="1"/>
    <col min="11656" max="11656" width="4.42578125" customWidth="1"/>
    <col min="11657" max="11657" width="5.5703125" customWidth="1"/>
    <col min="11658" max="11659" width="5.42578125" customWidth="1"/>
    <col min="11660" max="11660" width="5.5703125" customWidth="1"/>
    <col min="11661" max="11662" width="23.42578125" customWidth="1"/>
    <col min="11663" max="11663" width="9.5703125" customWidth="1"/>
    <col min="11664" max="11666" width="4.140625" customWidth="1"/>
    <col min="11667" max="11667" width="3.85546875" customWidth="1"/>
    <col min="11668" max="11669" width="4.42578125" customWidth="1"/>
    <col min="11670" max="11670" width="4.5703125" customWidth="1"/>
    <col min="11671" max="11671" width="6.42578125" customWidth="1"/>
    <col min="11672" max="11672" width="10" customWidth="1"/>
    <col min="11673" max="11673" width="3.85546875" customWidth="1"/>
    <col min="11674" max="11674" width="4.42578125" customWidth="1"/>
    <col min="11675" max="11675" width="5.42578125" customWidth="1"/>
    <col min="11676" max="11676" width="6.140625" customWidth="1"/>
    <col min="11677" max="11677" width="5.85546875" customWidth="1"/>
    <col min="11678" max="11678" width="5.5703125" customWidth="1"/>
    <col min="11679" max="11679" width="9.140625" customWidth="1"/>
    <col min="11680" max="11680" width="3.85546875" customWidth="1"/>
    <col min="11681" max="11681" width="4.42578125" customWidth="1"/>
    <col min="11682" max="11682" width="5.5703125" customWidth="1"/>
    <col min="11683" max="11684" width="5.42578125" customWidth="1"/>
    <col min="11685" max="11685" width="5.5703125" customWidth="1"/>
    <col min="11686" max="11686" width="17.42578125" customWidth="1"/>
    <col min="11687" max="11687" width="19.42578125" customWidth="1"/>
    <col min="11688" max="11688" width="9.5703125" customWidth="1"/>
    <col min="11689" max="11691" width="4.140625" customWidth="1"/>
    <col min="11692" max="11692" width="3.85546875" customWidth="1"/>
    <col min="11693" max="11694" width="4.42578125" customWidth="1"/>
    <col min="11695" max="11695" width="4.5703125" customWidth="1"/>
    <col min="11696" max="11696" width="6.42578125" customWidth="1"/>
    <col min="11697" max="11697" width="10" customWidth="1"/>
    <col min="11698" max="11698" width="3.85546875" customWidth="1"/>
    <col min="11699" max="11699" width="4.42578125" customWidth="1"/>
    <col min="11700" max="11700" width="5.42578125" customWidth="1"/>
    <col min="11701" max="11701" width="6.140625" customWidth="1"/>
    <col min="11702" max="11702" width="5.85546875" customWidth="1"/>
    <col min="11703" max="11703" width="5.5703125" customWidth="1"/>
    <col min="11704" max="11704" width="9.140625" customWidth="1"/>
    <col min="11705" max="11705" width="3.85546875" customWidth="1"/>
    <col min="11706" max="11706" width="4.42578125" customWidth="1"/>
    <col min="11707" max="11707" width="5.5703125" customWidth="1"/>
    <col min="11708" max="11709" width="5.42578125" customWidth="1"/>
    <col min="11710" max="11710" width="5.5703125" customWidth="1"/>
    <col min="11711" max="11712" width="20.5703125" customWidth="1"/>
    <col min="11713" max="11713" width="9.5703125" customWidth="1"/>
    <col min="11714" max="11716" width="4.140625" customWidth="1"/>
    <col min="11717" max="11717" width="3.85546875" customWidth="1"/>
    <col min="11718" max="11719" width="4.42578125" customWidth="1"/>
    <col min="11720" max="11720" width="4.5703125" customWidth="1"/>
    <col min="11721" max="11721" width="6.42578125" customWidth="1"/>
    <col min="11722" max="11722" width="10" customWidth="1"/>
    <col min="11723" max="11723" width="3.85546875" customWidth="1"/>
    <col min="11724" max="11724" width="4.42578125" customWidth="1"/>
    <col min="11725" max="11725" width="5.42578125" customWidth="1"/>
    <col min="11726" max="11726" width="6.140625" customWidth="1"/>
    <col min="11727" max="11727" width="5.85546875" customWidth="1"/>
    <col min="11728" max="11728" width="5.5703125" customWidth="1"/>
    <col min="11729" max="11729" width="9.140625" customWidth="1"/>
    <col min="11730" max="11730" width="3.85546875" customWidth="1"/>
    <col min="11731" max="11731" width="4.42578125" customWidth="1"/>
    <col min="11732" max="11732" width="5.5703125" customWidth="1"/>
    <col min="11733" max="11734" width="5.42578125" customWidth="1"/>
    <col min="11735" max="11735" width="5.5703125" customWidth="1"/>
    <col min="11736" max="11737" width="21.140625" customWidth="1"/>
    <col min="11738" max="11738" width="9.5703125" customWidth="1"/>
    <col min="11739" max="11741" width="4.140625" customWidth="1"/>
    <col min="11742" max="11742" width="3.85546875" customWidth="1"/>
    <col min="11743" max="11744" width="4.42578125" customWidth="1"/>
    <col min="11745" max="11745" width="4.5703125" customWidth="1"/>
    <col min="11746" max="11746" width="6.42578125" customWidth="1"/>
    <col min="11747" max="11747" width="10" customWidth="1"/>
    <col min="11748" max="11748" width="3.85546875" customWidth="1"/>
    <col min="11749" max="11749" width="4.42578125" customWidth="1"/>
    <col min="11750" max="11750" width="5.42578125" customWidth="1"/>
    <col min="11751" max="11751" width="6.140625" customWidth="1"/>
    <col min="11752" max="11752" width="5.85546875" customWidth="1"/>
    <col min="11753" max="11753" width="5.5703125" customWidth="1"/>
    <col min="11754" max="11754" width="9.140625" customWidth="1"/>
    <col min="11755" max="11755" width="3.85546875" customWidth="1"/>
    <col min="11756" max="11756" width="4.42578125" customWidth="1"/>
    <col min="11757" max="11757" width="5.5703125" customWidth="1"/>
    <col min="11758" max="11759" width="5.42578125" customWidth="1"/>
    <col min="11760" max="11760" width="5.5703125" customWidth="1"/>
    <col min="11761" max="11761" width="0.85546875" customWidth="1"/>
    <col min="11769" max="11769" width="9.5703125" customWidth="1"/>
    <col min="11770" max="11770" width="4.140625" customWidth="1"/>
    <col min="11771" max="11771" width="6.140625" customWidth="1"/>
    <col min="11772" max="11772" width="4.140625" customWidth="1"/>
    <col min="11773" max="11773" width="5.140625" customWidth="1"/>
    <col min="11774" max="11775" width="5.42578125" customWidth="1"/>
    <col min="11776" max="11776" width="4.5703125" customWidth="1"/>
    <col min="11777" max="11777" width="6.42578125" customWidth="1"/>
    <col min="11778" max="11778" width="10" customWidth="1"/>
    <col min="11779" max="11779" width="3.85546875" customWidth="1"/>
    <col min="11780" max="11780" width="4.42578125" customWidth="1"/>
    <col min="11781" max="11781" width="5.42578125" customWidth="1"/>
    <col min="11782" max="11782" width="6.140625" customWidth="1"/>
    <col min="11783" max="11783" width="5.85546875" customWidth="1"/>
    <col min="11784" max="11784" width="6.85546875" customWidth="1"/>
    <col min="11785" max="11785" width="9.140625" customWidth="1"/>
    <col min="11786" max="11786" width="3.85546875" customWidth="1"/>
    <col min="11787" max="11787" width="4.42578125" customWidth="1"/>
    <col min="11788" max="11788" width="5.5703125" customWidth="1"/>
    <col min="11789" max="11790" width="5.42578125" customWidth="1"/>
    <col min="11791" max="11791" width="5.5703125" customWidth="1"/>
    <col min="11792" max="11793" width="27.42578125" customWidth="1"/>
    <col min="11794" max="11794" width="9.5703125" customWidth="1"/>
    <col min="11795" max="11797" width="4.140625" customWidth="1"/>
    <col min="11798" max="11799" width="4.5703125" customWidth="1"/>
    <col min="11800" max="11800" width="4.85546875" customWidth="1"/>
    <col min="11801" max="11801" width="4.5703125" customWidth="1"/>
    <col min="11802" max="11802" width="6.42578125" customWidth="1"/>
    <col min="11803" max="11803" width="10" customWidth="1"/>
    <col min="11804" max="11804" width="3.85546875" customWidth="1"/>
    <col min="11805" max="11805" width="4.42578125" customWidth="1"/>
    <col min="11806" max="11806" width="5.85546875" customWidth="1"/>
    <col min="11807" max="11807" width="6.140625" customWidth="1"/>
    <col min="11808" max="11808" width="5.85546875" customWidth="1"/>
    <col min="11809" max="11809" width="5.5703125" customWidth="1"/>
    <col min="11810" max="11810" width="9.140625" customWidth="1"/>
    <col min="11811" max="11811" width="3.85546875" customWidth="1"/>
    <col min="11812" max="11812" width="4.42578125" customWidth="1"/>
    <col min="11813" max="11813" width="5.5703125" customWidth="1"/>
    <col min="11814" max="11815" width="5.42578125" customWidth="1"/>
    <col min="11816" max="11816" width="5.5703125" customWidth="1"/>
    <col min="11817" max="11817" width="13.85546875" customWidth="1"/>
    <col min="11818" max="11818" width="22.42578125" customWidth="1"/>
    <col min="11819" max="11819" width="9.5703125" customWidth="1"/>
    <col min="11820" max="11822" width="4.140625" customWidth="1"/>
    <col min="11823" max="11825" width="4.42578125" customWidth="1"/>
    <col min="11826" max="11826" width="4.5703125" customWidth="1"/>
    <col min="11827" max="11827" width="6.42578125" customWidth="1"/>
    <col min="11828" max="11828" width="10" customWidth="1"/>
    <col min="11829" max="11829" width="3.85546875" customWidth="1"/>
    <col min="11830" max="11830" width="4.42578125" customWidth="1"/>
    <col min="11831" max="11831" width="5.42578125" customWidth="1"/>
    <col min="11832" max="11832" width="6.140625" customWidth="1"/>
    <col min="11833" max="11833" width="5.85546875" customWidth="1"/>
    <col min="11834" max="11834" width="5.5703125" customWidth="1"/>
    <col min="11835" max="11835" width="9.140625" customWidth="1"/>
    <col min="11836" max="11836" width="3.85546875" customWidth="1"/>
    <col min="11837" max="11837" width="4.42578125" customWidth="1"/>
    <col min="11838" max="11838" width="5.5703125" customWidth="1"/>
    <col min="11839" max="11840" width="5.42578125" customWidth="1"/>
    <col min="11841" max="11841" width="5.5703125" customWidth="1"/>
    <col min="11842" max="11843" width="18.42578125" customWidth="1"/>
    <col min="11844" max="11844" width="9.5703125" customWidth="1"/>
    <col min="11845" max="11847" width="4.140625" customWidth="1"/>
    <col min="11848" max="11848" width="3.85546875" customWidth="1"/>
    <col min="11849" max="11850" width="4.42578125" customWidth="1"/>
    <col min="11851" max="11851" width="4.5703125" customWidth="1"/>
    <col min="11852" max="11852" width="6.42578125" customWidth="1"/>
    <col min="11853" max="11853" width="10" customWidth="1"/>
    <col min="11854" max="11854" width="3.85546875" customWidth="1"/>
    <col min="11855" max="11855" width="4.42578125" customWidth="1"/>
    <col min="11856" max="11856" width="5.42578125" customWidth="1"/>
    <col min="11857" max="11857" width="6.140625" customWidth="1"/>
    <col min="11858" max="11858" width="5.85546875" customWidth="1"/>
    <col min="11859" max="11859" width="5.5703125" customWidth="1"/>
    <col min="11860" max="11860" width="9.140625" customWidth="1"/>
    <col min="11861" max="11861" width="3.85546875" customWidth="1"/>
    <col min="11862" max="11862" width="4.42578125" customWidth="1"/>
    <col min="11863" max="11863" width="5.5703125" customWidth="1"/>
    <col min="11864" max="11865" width="5.42578125" customWidth="1"/>
    <col min="11866" max="11866" width="5.5703125" customWidth="1"/>
    <col min="11867" max="11868" width="23.5703125" customWidth="1"/>
    <col min="11869" max="11869" width="9.5703125" customWidth="1"/>
    <col min="11870" max="11872" width="4.140625" customWidth="1"/>
    <col min="11873" max="11873" width="3.85546875" customWidth="1"/>
    <col min="11874" max="11875" width="4.42578125" customWidth="1"/>
    <col min="11876" max="11876" width="4.5703125" customWidth="1"/>
    <col min="11877" max="11877" width="6.42578125" customWidth="1"/>
    <col min="11878" max="11878" width="10" customWidth="1"/>
    <col min="11879" max="11879" width="3.85546875" customWidth="1"/>
    <col min="11880" max="11880" width="4.42578125" customWidth="1"/>
    <col min="11881" max="11881" width="5.42578125" customWidth="1"/>
    <col min="11882" max="11882" width="6.140625" customWidth="1"/>
    <col min="11883" max="11883" width="5.85546875" customWidth="1"/>
    <col min="11884" max="11884" width="5.5703125" customWidth="1"/>
    <col min="11885" max="11885" width="9.140625" customWidth="1"/>
    <col min="11886" max="11886" width="3.85546875" customWidth="1"/>
    <col min="11887" max="11887" width="4.42578125" customWidth="1"/>
    <col min="11888" max="11888" width="5.5703125" customWidth="1"/>
    <col min="11889" max="11890" width="5.42578125" customWidth="1"/>
    <col min="11891" max="11891" width="5.5703125" customWidth="1"/>
    <col min="11892" max="11893" width="16.5703125" customWidth="1"/>
    <col min="11894" max="11894" width="9.5703125" customWidth="1"/>
    <col min="11895" max="11897" width="4.140625" customWidth="1"/>
    <col min="11898" max="11898" width="3.85546875" customWidth="1"/>
    <col min="11899" max="11900" width="4.42578125" customWidth="1"/>
    <col min="11901" max="11901" width="4.5703125" customWidth="1"/>
    <col min="11902" max="11902" width="6.42578125" customWidth="1"/>
    <col min="11903" max="11903" width="10" customWidth="1"/>
    <col min="11904" max="11904" width="3.85546875" customWidth="1"/>
    <col min="11905" max="11905" width="4.42578125" customWidth="1"/>
    <col min="11906" max="11906" width="5.42578125" customWidth="1"/>
    <col min="11907" max="11907" width="6.140625" customWidth="1"/>
    <col min="11908" max="11908" width="5.85546875" customWidth="1"/>
    <col min="11909" max="11909" width="5.5703125" customWidth="1"/>
    <col min="11910" max="11910" width="9.140625" customWidth="1"/>
    <col min="11911" max="11911" width="3.85546875" customWidth="1"/>
    <col min="11912" max="11912" width="4.42578125" customWidth="1"/>
    <col min="11913" max="11913" width="5.5703125" customWidth="1"/>
    <col min="11914" max="11915" width="5.42578125" customWidth="1"/>
    <col min="11916" max="11916" width="5.5703125" customWidth="1"/>
    <col min="11917" max="11918" width="23.42578125" customWidth="1"/>
    <col min="11919" max="11919" width="9.5703125" customWidth="1"/>
    <col min="11920" max="11922" width="4.140625" customWidth="1"/>
    <col min="11923" max="11923" width="3.85546875" customWidth="1"/>
    <col min="11924" max="11925" width="4.42578125" customWidth="1"/>
    <col min="11926" max="11926" width="4.5703125" customWidth="1"/>
    <col min="11927" max="11927" width="6.42578125" customWidth="1"/>
    <col min="11928" max="11928" width="10" customWidth="1"/>
    <col min="11929" max="11929" width="3.85546875" customWidth="1"/>
    <col min="11930" max="11930" width="4.42578125" customWidth="1"/>
    <col min="11931" max="11931" width="5.42578125" customWidth="1"/>
    <col min="11932" max="11932" width="6.140625" customWidth="1"/>
    <col min="11933" max="11933" width="5.85546875" customWidth="1"/>
    <col min="11934" max="11934" width="5.5703125" customWidth="1"/>
    <col min="11935" max="11935" width="9.140625" customWidth="1"/>
    <col min="11936" max="11936" width="3.85546875" customWidth="1"/>
    <col min="11937" max="11937" width="4.42578125" customWidth="1"/>
    <col min="11938" max="11938" width="5.5703125" customWidth="1"/>
    <col min="11939" max="11940" width="5.42578125" customWidth="1"/>
    <col min="11941" max="11941" width="5.5703125" customWidth="1"/>
    <col min="11942" max="11942" width="17.42578125" customWidth="1"/>
    <col min="11943" max="11943" width="19.42578125" customWidth="1"/>
    <col min="11944" max="11944" width="9.5703125" customWidth="1"/>
    <col min="11945" max="11947" width="4.140625" customWidth="1"/>
    <col min="11948" max="11948" width="3.85546875" customWidth="1"/>
    <col min="11949" max="11950" width="4.42578125" customWidth="1"/>
    <col min="11951" max="11951" width="4.5703125" customWidth="1"/>
    <col min="11952" max="11952" width="6.42578125" customWidth="1"/>
    <col min="11953" max="11953" width="10" customWidth="1"/>
    <col min="11954" max="11954" width="3.85546875" customWidth="1"/>
    <col min="11955" max="11955" width="4.42578125" customWidth="1"/>
    <col min="11956" max="11956" width="5.42578125" customWidth="1"/>
    <col min="11957" max="11957" width="6.140625" customWidth="1"/>
    <col min="11958" max="11958" width="5.85546875" customWidth="1"/>
    <col min="11959" max="11959" width="5.5703125" customWidth="1"/>
    <col min="11960" max="11960" width="9.140625" customWidth="1"/>
    <col min="11961" max="11961" width="3.85546875" customWidth="1"/>
    <col min="11962" max="11962" width="4.42578125" customWidth="1"/>
    <col min="11963" max="11963" width="5.5703125" customWidth="1"/>
    <col min="11964" max="11965" width="5.42578125" customWidth="1"/>
    <col min="11966" max="11966" width="5.5703125" customWidth="1"/>
    <col min="11967" max="11968" width="20.5703125" customWidth="1"/>
    <col min="11969" max="11969" width="9.5703125" customWidth="1"/>
    <col min="11970" max="11972" width="4.140625" customWidth="1"/>
    <col min="11973" max="11973" width="3.85546875" customWidth="1"/>
    <col min="11974" max="11975" width="4.42578125" customWidth="1"/>
    <col min="11976" max="11976" width="4.5703125" customWidth="1"/>
    <col min="11977" max="11977" width="6.42578125" customWidth="1"/>
    <col min="11978" max="11978" width="10" customWidth="1"/>
    <col min="11979" max="11979" width="3.85546875" customWidth="1"/>
    <col min="11980" max="11980" width="4.42578125" customWidth="1"/>
    <col min="11981" max="11981" width="5.42578125" customWidth="1"/>
    <col min="11982" max="11982" width="6.140625" customWidth="1"/>
    <col min="11983" max="11983" width="5.85546875" customWidth="1"/>
    <col min="11984" max="11984" width="5.5703125" customWidth="1"/>
    <col min="11985" max="11985" width="9.140625" customWidth="1"/>
    <col min="11986" max="11986" width="3.85546875" customWidth="1"/>
    <col min="11987" max="11987" width="4.42578125" customWidth="1"/>
    <col min="11988" max="11988" width="5.5703125" customWidth="1"/>
    <col min="11989" max="11990" width="5.42578125" customWidth="1"/>
    <col min="11991" max="11991" width="5.5703125" customWidth="1"/>
    <col min="11992" max="11993" width="21.140625" customWidth="1"/>
    <col min="11994" max="11994" width="9.5703125" customWidth="1"/>
    <col min="11995" max="11997" width="4.140625" customWidth="1"/>
    <col min="11998" max="11998" width="3.85546875" customWidth="1"/>
    <col min="11999" max="12000" width="4.42578125" customWidth="1"/>
    <col min="12001" max="12001" width="4.5703125" customWidth="1"/>
    <col min="12002" max="12002" width="6.42578125" customWidth="1"/>
    <col min="12003" max="12003" width="10" customWidth="1"/>
    <col min="12004" max="12004" width="3.85546875" customWidth="1"/>
    <col min="12005" max="12005" width="4.42578125" customWidth="1"/>
    <col min="12006" max="12006" width="5.42578125" customWidth="1"/>
    <col min="12007" max="12007" width="6.140625" customWidth="1"/>
    <col min="12008" max="12008" width="5.85546875" customWidth="1"/>
    <col min="12009" max="12009" width="5.5703125" customWidth="1"/>
    <col min="12010" max="12010" width="9.140625" customWidth="1"/>
    <col min="12011" max="12011" width="3.85546875" customWidth="1"/>
    <col min="12012" max="12012" width="4.42578125" customWidth="1"/>
    <col min="12013" max="12013" width="5.5703125" customWidth="1"/>
    <col min="12014" max="12015" width="5.42578125" customWidth="1"/>
    <col min="12016" max="12016" width="5.5703125" customWidth="1"/>
    <col min="12017" max="12017" width="0.85546875" customWidth="1"/>
    <col min="12025" max="12025" width="9.5703125" customWidth="1"/>
    <col min="12026" max="12026" width="4.140625" customWidth="1"/>
    <col min="12027" max="12027" width="6.140625" customWidth="1"/>
    <col min="12028" max="12028" width="4.140625" customWidth="1"/>
    <col min="12029" max="12029" width="5.140625" customWidth="1"/>
    <col min="12030" max="12031" width="5.42578125" customWidth="1"/>
    <col min="12032" max="12032" width="4.5703125" customWidth="1"/>
    <col min="12033" max="12033" width="6.42578125" customWidth="1"/>
    <col min="12034" max="12034" width="10" customWidth="1"/>
    <col min="12035" max="12035" width="3.85546875" customWidth="1"/>
    <col min="12036" max="12036" width="4.42578125" customWidth="1"/>
    <col min="12037" max="12037" width="5.42578125" customWidth="1"/>
    <col min="12038" max="12038" width="6.140625" customWidth="1"/>
    <col min="12039" max="12039" width="5.85546875" customWidth="1"/>
    <col min="12040" max="12040" width="6.85546875" customWidth="1"/>
    <col min="12041" max="12041" width="9.140625" customWidth="1"/>
    <col min="12042" max="12042" width="3.85546875" customWidth="1"/>
    <col min="12043" max="12043" width="4.42578125" customWidth="1"/>
    <col min="12044" max="12044" width="5.5703125" customWidth="1"/>
    <col min="12045" max="12046" width="5.42578125" customWidth="1"/>
    <col min="12047" max="12047" width="5.5703125" customWidth="1"/>
    <col min="12048" max="12049" width="27.42578125" customWidth="1"/>
    <col min="12050" max="12050" width="9.5703125" customWidth="1"/>
    <col min="12051" max="12053" width="4.140625" customWidth="1"/>
    <col min="12054" max="12055" width="4.5703125" customWidth="1"/>
    <col min="12056" max="12056" width="4.85546875" customWidth="1"/>
    <col min="12057" max="12057" width="4.5703125" customWidth="1"/>
    <col min="12058" max="12058" width="6.42578125" customWidth="1"/>
    <col min="12059" max="12059" width="10" customWidth="1"/>
    <col min="12060" max="12060" width="3.85546875" customWidth="1"/>
    <col min="12061" max="12061" width="4.42578125" customWidth="1"/>
    <col min="12062" max="12062" width="5.85546875" customWidth="1"/>
    <col min="12063" max="12063" width="6.140625" customWidth="1"/>
    <col min="12064" max="12064" width="5.85546875" customWidth="1"/>
    <col min="12065" max="12065" width="5.5703125" customWidth="1"/>
    <col min="12066" max="12066" width="9.140625" customWidth="1"/>
    <col min="12067" max="12067" width="3.85546875" customWidth="1"/>
    <col min="12068" max="12068" width="4.42578125" customWidth="1"/>
    <col min="12069" max="12069" width="5.5703125" customWidth="1"/>
    <col min="12070" max="12071" width="5.42578125" customWidth="1"/>
    <col min="12072" max="12072" width="5.5703125" customWidth="1"/>
    <col min="12073" max="12073" width="13.85546875" customWidth="1"/>
    <col min="12074" max="12074" width="22.42578125" customWidth="1"/>
    <col min="12075" max="12075" width="9.5703125" customWidth="1"/>
    <col min="12076" max="12078" width="4.140625" customWidth="1"/>
    <col min="12079" max="12081" width="4.42578125" customWidth="1"/>
    <col min="12082" max="12082" width="4.5703125" customWidth="1"/>
    <col min="12083" max="12083" width="6.42578125" customWidth="1"/>
    <col min="12084" max="12084" width="10" customWidth="1"/>
    <col min="12085" max="12085" width="3.85546875" customWidth="1"/>
    <col min="12086" max="12086" width="4.42578125" customWidth="1"/>
    <col min="12087" max="12087" width="5.42578125" customWidth="1"/>
    <col min="12088" max="12088" width="6.140625" customWidth="1"/>
    <col min="12089" max="12089" width="5.85546875" customWidth="1"/>
    <col min="12090" max="12090" width="5.5703125" customWidth="1"/>
    <col min="12091" max="12091" width="9.140625" customWidth="1"/>
    <col min="12092" max="12092" width="3.85546875" customWidth="1"/>
    <col min="12093" max="12093" width="4.42578125" customWidth="1"/>
    <col min="12094" max="12094" width="5.5703125" customWidth="1"/>
    <col min="12095" max="12096" width="5.42578125" customWidth="1"/>
    <col min="12097" max="12097" width="5.5703125" customWidth="1"/>
    <col min="12098" max="12099" width="18.42578125" customWidth="1"/>
    <col min="12100" max="12100" width="9.5703125" customWidth="1"/>
    <col min="12101" max="12103" width="4.140625" customWidth="1"/>
    <col min="12104" max="12104" width="3.85546875" customWidth="1"/>
    <col min="12105" max="12106" width="4.42578125" customWidth="1"/>
    <col min="12107" max="12107" width="4.5703125" customWidth="1"/>
    <col min="12108" max="12108" width="6.42578125" customWidth="1"/>
    <col min="12109" max="12109" width="10" customWidth="1"/>
    <col min="12110" max="12110" width="3.85546875" customWidth="1"/>
    <col min="12111" max="12111" width="4.42578125" customWidth="1"/>
    <col min="12112" max="12112" width="5.42578125" customWidth="1"/>
    <col min="12113" max="12113" width="6.140625" customWidth="1"/>
    <col min="12114" max="12114" width="5.85546875" customWidth="1"/>
    <col min="12115" max="12115" width="5.5703125" customWidth="1"/>
    <col min="12116" max="12116" width="9.140625" customWidth="1"/>
    <col min="12117" max="12117" width="3.85546875" customWidth="1"/>
    <col min="12118" max="12118" width="4.42578125" customWidth="1"/>
    <col min="12119" max="12119" width="5.5703125" customWidth="1"/>
    <col min="12120" max="12121" width="5.42578125" customWidth="1"/>
    <col min="12122" max="12122" width="5.5703125" customWidth="1"/>
    <col min="12123" max="12124" width="23.5703125" customWidth="1"/>
    <col min="12125" max="12125" width="9.5703125" customWidth="1"/>
    <col min="12126" max="12128" width="4.140625" customWidth="1"/>
    <col min="12129" max="12129" width="3.85546875" customWidth="1"/>
    <col min="12130" max="12131" width="4.42578125" customWidth="1"/>
    <col min="12132" max="12132" width="4.5703125" customWidth="1"/>
    <col min="12133" max="12133" width="6.42578125" customWidth="1"/>
    <col min="12134" max="12134" width="10" customWidth="1"/>
    <col min="12135" max="12135" width="3.85546875" customWidth="1"/>
    <col min="12136" max="12136" width="4.42578125" customWidth="1"/>
    <col min="12137" max="12137" width="5.42578125" customWidth="1"/>
    <col min="12138" max="12138" width="6.140625" customWidth="1"/>
    <col min="12139" max="12139" width="5.85546875" customWidth="1"/>
    <col min="12140" max="12140" width="5.5703125" customWidth="1"/>
    <col min="12141" max="12141" width="9.140625" customWidth="1"/>
    <col min="12142" max="12142" width="3.85546875" customWidth="1"/>
    <col min="12143" max="12143" width="4.42578125" customWidth="1"/>
    <col min="12144" max="12144" width="5.5703125" customWidth="1"/>
    <col min="12145" max="12146" width="5.42578125" customWidth="1"/>
    <col min="12147" max="12147" width="5.5703125" customWidth="1"/>
    <col min="12148" max="12149" width="16.5703125" customWidth="1"/>
    <col min="12150" max="12150" width="9.5703125" customWidth="1"/>
    <col min="12151" max="12153" width="4.140625" customWidth="1"/>
    <col min="12154" max="12154" width="3.85546875" customWidth="1"/>
    <col min="12155" max="12156" width="4.42578125" customWidth="1"/>
    <col min="12157" max="12157" width="4.5703125" customWidth="1"/>
    <col min="12158" max="12158" width="6.42578125" customWidth="1"/>
    <col min="12159" max="12159" width="10" customWidth="1"/>
    <col min="12160" max="12160" width="3.85546875" customWidth="1"/>
    <col min="12161" max="12161" width="4.42578125" customWidth="1"/>
    <col min="12162" max="12162" width="5.42578125" customWidth="1"/>
    <col min="12163" max="12163" width="6.140625" customWidth="1"/>
    <col min="12164" max="12164" width="5.85546875" customWidth="1"/>
    <col min="12165" max="12165" width="5.5703125" customWidth="1"/>
    <col min="12166" max="12166" width="9.140625" customWidth="1"/>
    <col min="12167" max="12167" width="3.85546875" customWidth="1"/>
    <col min="12168" max="12168" width="4.42578125" customWidth="1"/>
    <col min="12169" max="12169" width="5.5703125" customWidth="1"/>
    <col min="12170" max="12171" width="5.42578125" customWidth="1"/>
    <col min="12172" max="12172" width="5.5703125" customWidth="1"/>
    <col min="12173" max="12174" width="23.42578125" customWidth="1"/>
    <col min="12175" max="12175" width="9.5703125" customWidth="1"/>
    <col min="12176" max="12178" width="4.140625" customWidth="1"/>
    <col min="12179" max="12179" width="3.85546875" customWidth="1"/>
    <col min="12180" max="12181" width="4.42578125" customWidth="1"/>
    <col min="12182" max="12182" width="4.5703125" customWidth="1"/>
    <col min="12183" max="12183" width="6.42578125" customWidth="1"/>
    <col min="12184" max="12184" width="10" customWidth="1"/>
    <col min="12185" max="12185" width="3.85546875" customWidth="1"/>
    <col min="12186" max="12186" width="4.42578125" customWidth="1"/>
    <col min="12187" max="12187" width="5.42578125" customWidth="1"/>
    <col min="12188" max="12188" width="6.140625" customWidth="1"/>
    <col min="12189" max="12189" width="5.85546875" customWidth="1"/>
    <col min="12190" max="12190" width="5.5703125" customWidth="1"/>
    <col min="12191" max="12191" width="9.140625" customWidth="1"/>
    <col min="12192" max="12192" width="3.85546875" customWidth="1"/>
    <col min="12193" max="12193" width="4.42578125" customWidth="1"/>
    <col min="12194" max="12194" width="5.5703125" customWidth="1"/>
    <col min="12195" max="12196" width="5.42578125" customWidth="1"/>
    <col min="12197" max="12197" width="5.5703125" customWidth="1"/>
    <col min="12198" max="12198" width="17.42578125" customWidth="1"/>
    <col min="12199" max="12199" width="19.42578125" customWidth="1"/>
    <col min="12200" max="12200" width="9.5703125" customWidth="1"/>
    <col min="12201" max="12203" width="4.140625" customWidth="1"/>
    <col min="12204" max="12204" width="3.85546875" customWidth="1"/>
    <col min="12205" max="12206" width="4.42578125" customWidth="1"/>
    <col min="12207" max="12207" width="4.5703125" customWidth="1"/>
    <col min="12208" max="12208" width="6.42578125" customWidth="1"/>
    <col min="12209" max="12209" width="10" customWidth="1"/>
    <col min="12210" max="12210" width="3.85546875" customWidth="1"/>
    <col min="12211" max="12211" width="4.42578125" customWidth="1"/>
    <col min="12212" max="12212" width="5.42578125" customWidth="1"/>
    <col min="12213" max="12213" width="6.140625" customWidth="1"/>
    <col min="12214" max="12214" width="5.85546875" customWidth="1"/>
    <col min="12215" max="12215" width="5.5703125" customWidth="1"/>
    <col min="12216" max="12216" width="9.140625" customWidth="1"/>
    <col min="12217" max="12217" width="3.85546875" customWidth="1"/>
    <col min="12218" max="12218" width="4.42578125" customWidth="1"/>
    <col min="12219" max="12219" width="5.5703125" customWidth="1"/>
    <col min="12220" max="12221" width="5.42578125" customWidth="1"/>
    <col min="12222" max="12222" width="5.5703125" customWidth="1"/>
    <col min="12223" max="12224" width="20.5703125" customWidth="1"/>
    <col min="12225" max="12225" width="9.5703125" customWidth="1"/>
    <col min="12226" max="12228" width="4.140625" customWidth="1"/>
    <col min="12229" max="12229" width="3.85546875" customWidth="1"/>
    <col min="12230" max="12231" width="4.42578125" customWidth="1"/>
    <col min="12232" max="12232" width="4.5703125" customWidth="1"/>
    <col min="12233" max="12233" width="6.42578125" customWidth="1"/>
    <col min="12234" max="12234" width="10" customWidth="1"/>
    <col min="12235" max="12235" width="3.85546875" customWidth="1"/>
    <col min="12236" max="12236" width="4.42578125" customWidth="1"/>
    <col min="12237" max="12237" width="5.42578125" customWidth="1"/>
    <col min="12238" max="12238" width="6.140625" customWidth="1"/>
    <col min="12239" max="12239" width="5.85546875" customWidth="1"/>
    <col min="12240" max="12240" width="5.5703125" customWidth="1"/>
    <col min="12241" max="12241" width="9.140625" customWidth="1"/>
    <col min="12242" max="12242" width="3.85546875" customWidth="1"/>
    <col min="12243" max="12243" width="4.42578125" customWidth="1"/>
    <col min="12244" max="12244" width="5.5703125" customWidth="1"/>
    <col min="12245" max="12246" width="5.42578125" customWidth="1"/>
    <col min="12247" max="12247" width="5.5703125" customWidth="1"/>
    <col min="12248" max="12249" width="21.140625" customWidth="1"/>
    <col min="12250" max="12250" width="9.5703125" customWidth="1"/>
    <col min="12251" max="12253" width="4.140625" customWidth="1"/>
    <col min="12254" max="12254" width="3.85546875" customWidth="1"/>
    <col min="12255" max="12256" width="4.42578125" customWidth="1"/>
    <col min="12257" max="12257" width="4.5703125" customWidth="1"/>
    <col min="12258" max="12258" width="6.42578125" customWidth="1"/>
    <col min="12259" max="12259" width="10" customWidth="1"/>
    <col min="12260" max="12260" width="3.85546875" customWidth="1"/>
    <col min="12261" max="12261" width="4.42578125" customWidth="1"/>
    <col min="12262" max="12262" width="5.42578125" customWidth="1"/>
    <col min="12263" max="12263" width="6.140625" customWidth="1"/>
    <col min="12264" max="12264" width="5.85546875" customWidth="1"/>
    <col min="12265" max="12265" width="5.5703125" customWidth="1"/>
    <col min="12266" max="12266" width="9.140625" customWidth="1"/>
    <col min="12267" max="12267" width="3.85546875" customWidth="1"/>
    <col min="12268" max="12268" width="4.42578125" customWidth="1"/>
    <col min="12269" max="12269" width="5.5703125" customWidth="1"/>
    <col min="12270" max="12271" width="5.42578125" customWidth="1"/>
    <col min="12272" max="12272" width="5.5703125" customWidth="1"/>
    <col min="12273" max="12273" width="0.85546875" customWidth="1"/>
    <col min="12281" max="12281" width="9.5703125" customWidth="1"/>
    <col min="12282" max="12282" width="4.140625" customWidth="1"/>
    <col min="12283" max="12283" width="6.140625" customWidth="1"/>
    <col min="12284" max="12284" width="4.140625" customWidth="1"/>
    <col min="12285" max="12285" width="5.140625" customWidth="1"/>
    <col min="12286" max="12287" width="5.42578125" customWidth="1"/>
    <col min="12288" max="12288" width="4.5703125" customWidth="1"/>
    <col min="12289" max="12289" width="6.42578125" customWidth="1"/>
    <col min="12290" max="12290" width="10" customWidth="1"/>
    <col min="12291" max="12291" width="3.85546875" customWidth="1"/>
    <col min="12292" max="12292" width="4.42578125" customWidth="1"/>
    <col min="12293" max="12293" width="5.42578125" customWidth="1"/>
    <col min="12294" max="12294" width="6.140625" customWidth="1"/>
    <col min="12295" max="12295" width="5.85546875" customWidth="1"/>
    <col min="12296" max="12296" width="6.85546875" customWidth="1"/>
    <col min="12297" max="12297" width="9.140625" customWidth="1"/>
    <col min="12298" max="12298" width="3.85546875" customWidth="1"/>
    <col min="12299" max="12299" width="4.42578125" customWidth="1"/>
    <col min="12300" max="12300" width="5.5703125" customWidth="1"/>
    <col min="12301" max="12302" width="5.42578125" customWidth="1"/>
    <col min="12303" max="12303" width="5.5703125" customWidth="1"/>
    <col min="12304" max="12305" width="27.42578125" customWidth="1"/>
    <col min="12306" max="12306" width="9.5703125" customWidth="1"/>
    <col min="12307" max="12309" width="4.140625" customWidth="1"/>
    <col min="12310" max="12311" width="4.5703125" customWidth="1"/>
    <col min="12312" max="12312" width="4.85546875" customWidth="1"/>
    <col min="12313" max="12313" width="4.5703125" customWidth="1"/>
    <col min="12314" max="12314" width="6.42578125" customWidth="1"/>
    <col min="12315" max="12315" width="10" customWidth="1"/>
    <col min="12316" max="12316" width="3.85546875" customWidth="1"/>
    <col min="12317" max="12317" width="4.42578125" customWidth="1"/>
    <col min="12318" max="12318" width="5.85546875" customWidth="1"/>
    <col min="12319" max="12319" width="6.140625" customWidth="1"/>
    <col min="12320" max="12320" width="5.85546875" customWidth="1"/>
    <col min="12321" max="12321" width="5.5703125" customWidth="1"/>
    <col min="12322" max="12322" width="9.140625" customWidth="1"/>
    <col min="12323" max="12323" width="3.85546875" customWidth="1"/>
    <col min="12324" max="12324" width="4.42578125" customWidth="1"/>
    <col min="12325" max="12325" width="5.5703125" customWidth="1"/>
    <col min="12326" max="12327" width="5.42578125" customWidth="1"/>
    <col min="12328" max="12328" width="5.5703125" customWidth="1"/>
    <col min="12329" max="12329" width="13.85546875" customWidth="1"/>
    <col min="12330" max="12330" width="22.42578125" customWidth="1"/>
    <col min="12331" max="12331" width="9.5703125" customWidth="1"/>
    <col min="12332" max="12334" width="4.140625" customWidth="1"/>
    <col min="12335" max="12337" width="4.42578125" customWidth="1"/>
    <col min="12338" max="12338" width="4.5703125" customWidth="1"/>
    <col min="12339" max="12339" width="6.42578125" customWidth="1"/>
    <col min="12340" max="12340" width="10" customWidth="1"/>
    <col min="12341" max="12341" width="3.85546875" customWidth="1"/>
    <col min="12342" max="12342" width="4.42578125" customWidth="1"/>
    <col min="12343" max="12343" width="5.42578125" customWidth="1"/>
    <col min="12344" max="12344" width="6.140625" customWidth="1"/>
    <col min="12345" max="12345" width="5.85546875" customWidth="1"/>
    <col min="12346" max="12346" width="5.5703125" customWidth="1"/>
    <col min="12347" max="12347" width="9.140625" customWidth="1"/>
    <col min="12348" max="12348" width="3.85546875" customWidth="1"/>
    <col min="12349" max="12349" width="4.42578125" customWidth="1"/>
    <col min="12350" max="12350" width="5.5703125" customWidth="1"/>
    <col min="12351" max="12352" width="5.42578125" customWidth="1"/>
    <col min="12353" max="12353" width="5.5703125" customWidth="1"/>
    <col min="12354" max="12355" width="18.42578125" customWidth="1"/>
    <col min="12356" max="12356" width="9.5703125" customWidth="1"/>
    <col min="12357" max="12359" width="4.140625" customWidth="1"/>
    <col min="12360" max="12360" width="3.85546875" customWidth="1"/>
    <col min="12361" max="12362" width="4.42578125" customWidth="1"/>
    <col min="12363" max="12363" width="4.5703125" customWidth="1"/>
    <col min="12364" max="12364" width="6.42578125" customWidth="1"/>
    <col min="12365" max="12365" width="10" customWidth="1"/>
    <col min="12366" max="12366" width="3.85546875" customWidth="1"/>
    <col min="12367" max="12367" width="4.42578125" customWidth="1"/>
    <col min="12368" max="12368" width="5.42578125" customWidth="1"/>
    <col min="12369" max="12369" width="6.140625" customWidth="1"/>
    <col min="12370" max="12370" width="5.85546875" customWidth="1"/>
    <col min="12371" max="12371" width="5.5703125" customWidth="1"/>
    <col min="12372" max="12372" width="9.140625" customWidth="1"/>
    <col min="12373" max="12373" width="3.85546875" customWidth="1"/>
    <col min="12374" max="12374" width="4.42578125" customWidth="1"/>
    <col min="12375" max="12375" width="5.5703125" customWidth="1"/>
    <col min="12376" max="12377" width="5.42578125" customWidth="1"/>
    <col min="12378" max="12378" width="5.5703125" customWidth="1"/>
    <col min="12379" max="12380" width="23.5703125" customWidth="1"/>
    <col min="12381" max="12381" width="9.5703125" customWidth="1"/>
    <col min="12382" max="12384" width="4.140625" customWidth="1"/>
    <col min="12385" max="12385" width="3.85546875" customWidth="1"/>
    <col min="12386" max="12387" width="4.42578125" customWidth="1"/>
    <col min="12388" max="12388" width="4.5703125" customWidth="1"/>
    <col min="12389" max="12389" width="6.42578125" customWidth="1"/>
    <col min="12390" max="12390" width="10" customWidth="1"/>
    <col min="12391" max="12391" width="3.85546875" customWidth="1"/>
    <col min="12392" max="12392" width="4.42578125" customWidth="1"/>
    <col min="12393" max="12393" width="5.42578125" customWidth="1"/>
    <col min="12394" max="12394" width="6.140625" customWidth="1"/>
    <col min="12395" max="12395" width="5.85546875" customWidth="1"/>
    <col min="12396" max="12396" width="5.5703125" customWidth="1"/>
    <col min="12397" max="12397" width="9.140625" customWidth="1"/>
    <col min="12398" max="12398" width="3.85546875" customWidth="1"/>
    <col min="12399" max="12399" width="4.42578125" customWidth="1"/>
    <col min="12400" max="12400" width="5.5703125" customWidth="1"/>
    <col min="12401" max="12402" width="5.42578125" customWidth="1"/>
    <col min="12403" max="12403" width="5.5703125" customWidth="1"/>
    <col min="12404" max="12405" width="16.5703125" customWidth="1"/>
    <col min="12406" max="12406" width="9.5703125" customWidth="1"/>
    <col min="12407" max="12409" width="4.140625" customWidth="1"/>
    <col min="12410" max="12410" width="3.85546875" customWidth="1"/>
    <col min="12411" max="12412" width="4.42578125" customWidth="1"/>
    <col min="12413" max="12413" width="4.5703125" customWidth="1"/>
    <col min="12414" max="12414" width="6.42578125" customWidth="1"/>
    <col min="12415" max="12415" width="10" customWidth="1"/>
    <col min="12416" max="12416" width="3.85546875" customWidth="1"/>
    <col min="12417" max="12417" width="4.42578125" customWidth="1"/>
    <col min="12418" max="12418" width="5.42578125" customWidth="1"/>
    <col min="12419" max="12419" width="6.140625" customWidth="1"/>
    <col min="12420" max="12420" width="5.85546875" customWidth="1"/>
    <col min="12421" max="12421" width="5.5703125" customWidth="1"/>
    <col min="12422" max="12422" width="9.140625" customWidth="1"/>
    <col min="12423" max="12423" width="3.85546875" customWidth="1"/>
    <col min="12424" max="12424" width="4.42578125" customWidth="1"/>
    <col min="12425" max="12425" width="5.5703125" customWidth="1"/>
    <col min="12426" max="12427" width="5.42578125" customWidth="1"/>
    <col min="12428" max="12428" width="5.5703125" customWidth="1"/>
    <col min="12429" max="12430" width="23.42578125" customWidth="1"/>
    <col min="12431" max="12431" width="9.5703125" customWidth="1"/>
    <col min="12432" max="12434" width="4.140625" customWidth="1"/>
    <col min="12435" max="12435" width="3.85546875" customWidth="1"/>
    <col min="12436" max="12437" width="4.42578125" customWidth="1"/>
    <col min="12438" max="12438" width="4.5703125" customWidth="1"/>
    <col min="12439" max="12439" width="6.42578125" customWidth="1"/>
    <col min="12440" max="12440" width="10" customWidth="1"/>
    <col min="12441" max="12441" width="3.85546875" customWidth="1"/>
    <col min="12442" max="12442" width="4.42578125" customWidth="1"/>
    <col min="12443" max="12443" width="5.42578125" customWidth="1"/>
    <col min="12444" max="12444" width="6.140625" customWidth="1"/>
    <col min="12445" max="12445" width="5.85546875" customWidth="1"/>
    <col min="12446" max="12446" width="5.5703125" customWidth="1"/>
    <col min="12447" max="12447" width="9.140625" customWidth="1"/>
    <col min="12448" max="12448" width="3.85546875" customWidth="1"/>
    <col min="12449" max="12449" width="4.42578125" customWidth="1"/>
    <col min="12450" max="12450" width="5.5703125" customWidth="1"/>
    <col min="12451" max="12452" width="5.42578125" customWidth="1"/>
    <col min="12453" max="12453" width="5.5703125" customWidth="1"/>
    <col min="12454" max="12454" width="17.42578125" customWidth="1"/>
    <col min="12455" max="12455" width="19.42578125" customWidth="1"/>
    <col min="12456" max="12456" width="9.5703125" customWidth="1"/>
    <col min="12457" max="12459" width="4.140625" customWidth="1"/>
    <col min="12460" max="12460" width="3.85546875" customWidth="1"/>
    <col min="12461" max="12462" width="4.42578125" customWidth="1"/>
    <col min="12463" max="12463" width="4.5703125" customWidth="1"/>
    <col min="12464" max="12464" width="6.42578125" customWidth="1"/>
    <col min="12465" max="12465" width="10" customWidth="1"/>
    <col min="12466" max="12466" width="3.85546875" customWidth="1"/>
    <col min="12467" max="12467" width="4.42578125" customWidth="1"/>
    <col min="12468" max="12468" width="5.42578125" customWidth="1"/>
    <col min="12469" max="12469" width="6.140625" customWidth="1"/>
    <col min="12470" max="12470" width="5.85546875" customWidth="1"/>
    <col min="12471" max="12471" width="5.5703125" customWidth="1"/>
    <col min="12472" max="12472" width="9.140625" customWidth="1"/>
    <col min="12473" max="12473" width="3.85546875" customWidth="1"/>
    <col min="12474" max="12474" width="4.42578125" customWidth="1"/>
    <col min="12475" max="12475" width="5.5703125" customWidth="1"/>
    <col min="12476" max="12477" width="5.42578125" customWidth="1"/>
    <col min="12478" max="12478" width="5.5703125" customWidth="1"/>
    <col min="12479" max="12480" width="20.5703125" customWidth="1"/>
    <col min="12481" max="12481" width="9.5703125" customWidth="1"/>
    <col min="12482" max="12484" width="4.140625" customWidth="1"/>
    <col min="12485" max="12485" width="3.85546875" customWidth="1"/>
    <col min="12486" max="12487" width="4.42578125" customWidth="1"/>
    <col min="12488" max="12488" width="4.5703125" customWidth="1"/>
    <col min="12489" max="12489" width="6.42578125" customWidth="1"/>
    <col min="12490" max="12490" width="10" customWidth="1"/>
    <col min="12491" max="12491" width="3.85546875" customWidth="1"/>
    <col min="12492" max="12492" width="4.42578125" customWidth="1"/>
    <col min="12493" max="12493" width="5.42578125" customWidth="1"/>
    <col min="12494" max="12494" width="6.140625" customWidth="1"/>
    <col min="12495" max="12495" width="5.85546875" customWidth="1"/>
    <col min="12496" max="12496" width="5.5703125" customWidth="1"/>
    <col min="12497" max="12497" width="9.140625" customWidth="1"/>
    <col min="12498" max="12498" width="3.85546875" customWidth="1"/>
    <col min="12499" max="12499" width="4.42578125" customWidth="1"/>
    <col min="12500" max="12500" width="5.5703125" customWidth="1"/>
    <col min="12501" max="12502" width="5.42578125" customWidth="1"/>
    <col min="12503" max="12503" width="5.5703125" customWidth="1"/>
    <col min="12504" max="12505" width="21.140625" customWidth="1"/>
    <col min="12506" max="12506" width="9.5703125" customWidth="1"/>
    <col min="12507" max="12509" width="4.140625" customWidth="1"/>
    <col min="12510" max="12510" width="3.85546875" customWidth="1"/>
    <col min="12511" max="12512" width="4.42578125" customWidth="1"/>
    <col min="12513" max="12513" width="4.5703125" customWidth="1"/>
    <col min="12514" max="12514" width="6.42578125" customWidth="1"/>
    <col min="12515" max="12515" width="10" customWidth="1"/>
    <col min="12516" max="12516" width="3.85546875" customWidth="1"/>
    <col min="12517" max="12517" width="4.42578125" customWidth="1"/>
    <col min="12518" max="12518" width="5.42578125" customWidth="1"/>
    <col min="12519" max="12519" width="6.140625" customWidth="1"/>
    <col min="12520" max="12520" width="5.85546875" customWidth="1"/>
    <col min="12521" max="12521" width="5.5703125" customWidth="1"/>
    <col min="12522" max="12522" width="9.140625" customWidth="1"/>
    <col min="12523" max="12523" width="3.85546875" customWidth="1"/>
    <col min="12524" max="12524" width="4.42578125" customWidth="1"/>
    <col min="12525" max="12525" width="5.5703125" customWidth="1"/>
    <col min="12526" max="12527" width="5.42578125" customWidth="1"/>
    <col min="12528" max="12528" width="5.5703125" customWidth="1"/>
    <col min="12529" max="12529" width="0.85546875" customWidth="1"/>
    <col min="12537" max="12537" width="9.5703125" customWidth="1"/>
    <col min="12538" max="12538" width="4.140625" customWidth="1"/>
    <col min="12539" max="12539" width="6.140625" customWidth="1"/>
    <col min="12540" max="12540" width="4.140625" customWidth="1"/>
    <col min="12541" max="12541" width="5.140625" customWidth="1"/>
    <col min="12542" max="12543" width="5.42578125" customWidth="1"/>
    <col min="12544" max="12544" width="4.5703125" customWidth="1"/>
    <col min="12545" max="12545" width="6.42578125" customWidth="1"/>
    <col min="12546" max="12546" width="10" customWidth="1"/>
    <col min="12547" max="12547" width="3.85546875" customWidth="1"/>
    <col min="12548" max="12548" width="4.42578125" customWidth="1"/>
    <col min="12549" max="12549" width="5.42578125" customWidth="1"/>
    <col min="12550" max="12550" width="6.140625" customWidth="1"/>
    <col min="12551" max="12551" width="5.85546875" customWidth="1"/>
    <col min="12552" max="12552" width="6.85546875" customWidth="1"/>
    <col min="12553" max="12553" width="9.140625" customWidth="1"/>
    <col min="12554" max="12554" width="3.85546875" customWidth="1"/>
    <col min="12555" max="12555" width="4.42578125" customWidth="1"/>
    <col min="12556" max="12556" width="5.5703125" customWidth="1"/>
    <col min="12557" max="12558" width="5.42578125" customWidth="1"/>
    <col min="12559" max="12559" width="5.5703125" customWidth="1"/>
    <col min="12560" max="12561" width="27.42578125" customWidth="1"/>
    <col min="12562" max="12562" width="9.5703125" customWidth="1"/>
    <col min="12563" max="12565" width="4.140625" customWidth="1"/>
    <col min="12566" max="12567" width="4.5703125" customWidth="1"/>
    <col min="12568" max="12568" width="4.85546875" customWidth="1"/>
    <col min="12569" max="12569" width="4.5703125" customWidth="1"/>
    <col min="12570" max="12570" width="6.42578125" customWidth="1"/>
    <col min="12571" max="12571" width="10" customWidth="1"/>
    <col min="12572" max="12572" width="3.85546875" customWidth="1"/>
    <col min="12573" max="12573" width="4.42578125" customWidth="1"/>
    <col min="12574" max="12574" width="5.85546875" customWidth="1"/>
    <col min="12575" max="12575" width="6.140625" customWidth="1"/>
    <col min="12576" max="12576" width="5.85546875" customWidth="1"/>
    <col min="12577" max="12577" width="5.5703125" customWidth="1"/>
    <col min="12578" max="12578" width="9.140625" customWidth="1"/>
    <col min="12579" max="12579" width="3.85546875" customWidth="1"/>
    <col min="12580" max="12580" width="4.42578125" customWidth="1"/>
    <col min="12581" max="12581" width="5.5703125" customWidth="1"/>
    <col min="12582" max="12583" width="5.42578125" customWidth="1"/>
    <col min="12584" max="12584" width="5.5703125" customWidth="1"/>
    <col min="12585" max="12585" width="13.85546875" customWidth="1"/>
    <col min="12586" max="12586" width="22.42578125" customWidth="1"/>
    <col min="12587" max="12587" width="9.5703125" customWidth="1"/>
    <col min="12588" max="12590" width="4.140625" customWidth="1"/>
    <col min="12591" max="12593" width="4.42578125" customWidth="1"/>
    <col min="12594" max="12594" width="4.5703125" customWidth="1"/>
    <col min="12595" max="12595" width="6.42578125" customWidth="1"/>
    <col min="12596" max="12596" width="10" customWidth="1"/>
    <col min="12597" max="12597" width="3.85546875" customWidth="1"/>
    <col min="12598" max="12598" width="4.42578125" customWidth="1"/>
    <col min="12599" max="12599" width="5.42578125" customWidth="1"/>
    <col min="12600" max="12600" width="6.140625" customWidth="1"/>
    <col min="12601" max="12601" width="5.85546875" customWidth="1"/>
    <col min="12602" max="12602" width="5.5703125" customWidth="1"/>
    <col min="12603" max="12603" width="9.140625" customWidth="1"/>
    <col min="12604" max="12604" width="3.85546875" customWidth="1"/>
    <col min="12605" max="12605" width="4.42578125" customWidth="1"/>
    <col min="12606" max="12606" width="5.5703125" customWidth="1"/>
    <col min="12607" max="12608" width="5.42578125" customWidth="1"/>
    <col min="12609" max="12609" width="5.5703125" customWidth="1"/>
    <col min="12610" max="12611" width="18.42578125" customWidth="1"/>
    <col min="12612" max="12612" width="9.5703125" customWidth="1"/>
    <col min="12613" max="12615" width="4.140625" customWidth="1"/>
    <col min="12616" max="12616" width="3.85546875" customWidth="1"/>
    <col min="12617" max="12618" width="4.42578125" customWidth="1"/>
    <col min="12619" max="12619" width="4.5703125" customWidth="1"/>
    <col min="12620" max="12620" width="6.42578125" customWidth="1"/>
    <col min="12621" max="12621" width="10" customWidth="1"/>
    <col min="12622" max="12622" width="3.85546875" customWidth="1"/>
    <col min="12623" max="12623" width="4.42578125" customWidth="1"/>
    <col min="12624" max="12624" width="5.42578125" customWidth="1"/>
    <col min="12625" max="12625" width="6.140625" customWidth="1"/>
    <col min="12626" max="12626" width="5.85546875" customWidth="1"/>
    <col min="12627" max="12627" width="5.5703125" customWidth="1"/>
    <col min="12628" max="12628" width="9.140625" customWidth="1"/>
    <col min="12629" max="12629" width="3.85546875" customWidth="1"/>
    <col min="12630" max="12630" width="4.42578125" customWidth="1"/>
    <col min="12631" max="12631" width="5.5703125" customWidth="1"/>
    <col min="12632" max="12633" width="5.42578125" customWidth="1"/>
    <col min="12634" max="12634" width="5.5703125" customWidth="1"/>
    <col min="12635" max="12636" width="23.5703125" customWidth="1"/>
    <col min="12637" max="12637" width="9.5703125" customWidth="1"/>
    <col min="12638" max="12640" width="4.140625" customWidth="1"/>
    <col min="12641" max="12641" width="3.85546875" customWidth="1"/>
    <col min="12642" max="12643" width="4.42578125" customWidth="1"/>
    <col min="12644" max="12644" width="4.5703125" customWidth="1"/>
    <col min="12645" max="12645" width="6.42578125" customWidth="1"/>
    <col min="12646" max="12646" width="10" customWidth="1"/>
    <col min="12647" max="12647" width="3.85546875" customWidth="1"/>
    <col min="12648" max="12648" width="4.42578125" customWidth="1"/>
    <col min="12649" max="12649" width="5.42578125" customWidth="1"/>
    <col min="12650" max="12650" width="6.140625" customWidth="1"/>
    <col min="12651" max="12651" width="5.85546875" customWidth="1"/>
    <col min="12652" max="12652" width="5.5703125" customWidth="1"/>
    <col min="12653" max="12653" width="9.140625" customWidth="1"/>
    <col min="12654" max="12654" width="3.85546875" customWidth="1"/>
    <col min="12655" max="12655" width="4.42578125" customWidth="1"/>
    <col min="12656" max="12656" width="5.5703125" customWidth="1"/>
    <col min="12657" max="12658" width="5.42578125" customWidth="1"/>
    <col min="12659" max="12659" width="5.5703125" customWidth="1"/>
    <col min="12660" max="12661" width="16.5703125" customWidth="1"/>
    <col min="12662" max="12662" width="9.5703125" customWidth="1"/>
    <col min="12663" max="12665" width="4.140625" customWidth="1"/>
    <col min="12666" max="12666" width="3.85546875" customWidth="1"/>
    <col min="12667" max="12668" width="4.42578125" customWidth="1"/>
    <col min="12669" max="12669" width="4.5703125" customWidth="1"/>
    <col min="12670" max="12670" width="6.42578125" customWidth="1"/>
    <col min="12671" max="12671" width="10" customWidth="1"/>
    <col min="12672" max="12672" width="3.85546875" customWidth="1"/>
    <col min="12673" max="12673" width="4.42578125" customWidth="1"/>
    <col min="12674" max="12674" width="5.42578125" customWidth="1"/>
    <col min="12675" max="12675" width="6.140625" customWidth="1"/>
    <col min="12676" max="12676" width="5.85546875" customWidth="1"/>
    <col min="12677" max="12677" width="5.5703125" customWidth="1"/>
    <col min="12678" max="12678" width="9.140625" customWidth="1"/>
    <col min="12679" max="12679" width="3.85546875" customWidth="1"/>
    <col min="12680" max="12680" width="4.42578125" customWidth="1"/>
    <col min="12681" max="12681" width="5.5703125" customWidth="1"/>
    <col min="12682" max="12683" width="5.42578125" customWidth="1"/>
    <col min="12684" max="12684" width="5.5703125" customWidth="1"/>
    <col min="12685" max="12686" width="23.42578125" customWidth="1"/>
    <col min="12687" max="12687" width="9.5703125" customWidth="1"/>
    <col min="12688" max="12690" width="4.140625" customWidth="1"/>
    <col min="12691" max="12691" width="3.85546875" customWidth="1"/>
    <col min="12692" max="12693" width="4.42578125" customWidth="1"/>
    <col min="12694" max="12694" width="4.5703125" customWidth="1"/>
    <col min="12695" max="12695" width="6.42578125" customWidth="1"/>
    <col min="12696" max="12696" width="10" customWidth="1"/>
    <col min="12697" max="12697" width="3.85546875" customWidth="1"/>
    <col min="12698" max="12698" width="4.42578125" customWidth="1"/>
    <col min="12699" max="12699" width="5.42578125" customWidth="1"/>
    <col min="12700" max="12700" width="6.140625" customWidth="1"/>
    <col min="12701" max="12701" width="5.85546875" customWidth="1"/>
    <col min="12702" max="12702" width="5.5703125" customWidth="1"/>
    <col min="12703" max="12703" width="9.140625" customWidth="1"/>
    <col min="12704" max="12704" width="3.85546875" customWidth="1"/>
    <col min="12705" max="12705" width="4.42578125" customWidth="1"/>
    <col min="12706" max="12706" width="5.5703125" customWidth="1"/>
    <col min="12707" max="12708" width="5.42578125" customWidth="1"/>
    <col min="12709" max="12709" width="5.5703125" customWidth="1"/>
    <col min="12710" max="12710" width="17.42578125" customWidth="1"/>
    <col min="12711" max="12711" width="19.42578125" customWidth="1"/>
    <col min="12712" max="12712" width="9.5703125" customWidth="1"/>
    <col min="12713" max="12715" width="4.140625" customWidth="1"/>
    <col min="12716" max="12716" width="3.85546875" customWidth="1"/>
    <col min="12717" max="12718" width="4.42578125" customWidth="1"/>
    <col min="12719" max="12719" width="4.5703125" customWidth="1"/>
    <col min="12720" max="12720" width="6.42578125" customWidth="1"/>
    <col min="12721" max="12721" width="10" customWidth="1"/>
    <col min="12722" max="12722" width="3.85546875" customWidth="1"/>
    <col min="12723" max="12723" width="4.42578125" customWidth="1"/>
    <col min="12724" max="12724" width="5.42578125" customWidth="1"/>
    <col min="12725" max="12725" width="6.140625" customWidth="1"/>
    <col min="12726" max="12726" width="5.85546875" customWidth="1"/>
    <col min="12727" max="12727" width="5.5703125" customWidth="1"/>
    <col min="12728" max="12728" width="9.140625" customWidth="1"/>
    <col min="12729" max="12729" width="3.85546875" customWidth="1"/>
    <col min="12730" max="12730" width="4.42578125" customWidth="1"/>
    <col min="12731" max="12731" width="5.5703125" customWidth="1"/>
    <col min="12732" max="12733" width="5.42578125" customWidth="1"/>
    <col min="12734" max="12734" width="5.5703125" customWidth="1"/>
    <col min="12735" max="12736" width="20.5703125" customWidth="1"/>
    <col min="12737" max="12737" width="9.5703125" customWidth="1"/>
    <col min="12738" max="12740" width="4.140625" customWidth="1"/>
    <col min="12741" max="12741" width="3.85546875" customWidth="1"/>
    <col min="12742" max="12743" width="4.42578125" customWidth="1"/>
    <col min="12744" max="12744" width="4.5703125" customWidth="1"/>
    <col min="12745" max="12745" width="6.42578125" customWidth="1"/>
    <col min="12746" max="12746" width="10" customWidth="1"/>
    <col min="12747" max="12747" width="3.85546875" customWidth="1"/>
    <col min="12748" max="12748" width="4.42578125" customWidth="1"/>
    <col min="12749" max="12749" width="5.42578125" customWidth="1"/>
    <col min="12750" max="12750" width="6.140625" customWidth="1"/>
    <col min="12751" max="12751" width="5.85546875" customWidth="1"/>
    <col min="12752" max="12752" width="5.5703125" customWidth="1"/>
    <col min="12753" max="12753" width="9.140625" customWidth="1"/>
    <col min="12754" max="12754" width="3.85546875" customWidth="1"/>
    <col min="12755" max="12755" width="4.42578125" customWidth="1"/>
    <col min="12756" max="12756" width="5.5703125" customWidth="1"/>
    <col min="12757" max="12758" width="5.42578125" customWidth="1"/>
    <col min="12759" max="12759" width="5.5703125" customWidth="1"/>
    <col min="12760" max="12761" width="21.140625" customWidth="1"/>
    <col min="12762" max="12762" width="9.5703125" customWidth="1"/>
    <col min="12763" max="12765" width="4.140625" customWidth="1"/>
    <col min="12766" max="12766" width="3.85546875" customWidth="1"/>
    <col min="12767" max="12768" width="4.42578125" customWidth="1"/>
    <col min="12769" max="12769" width="4.5703125" customWidth="1"/>
    <col min="12770" max="12770" width="6.42578125" customWidth="1"/>
    <col min="12771" max="12771" width="10" customWidth="1"/>
    <col min="12772" max="12772" width="3.85546875" customWidth="1"/>
    <col min="12773" max="12773" width="4.42578125" customWidth="1"/>
    <col min="12774" max="12774" width="5.42578125" customWidth="1"/>
    <col min="12775" max="12775" width="6.140625" customWidth="1"/>
    <col min="12776" max="12776" width="5.85546875" customWidth="1"/>
    <col min="12777" max="12777" width="5.5703125" customWidth="1"/>
    <col min="12778" max="12778" width="9.140625" customWidth="1"/>
    <col min="12779" max="12779" width="3.85546875" customWidth="1"/>
    <col min="12780" max="12780" width="4.42578125" customWidth="1"/>
    <col min="12781" max="12781" width="5.5703125" customWidth="1"/>
    <col min="12782" max="12783" width="5.42578125" customWidth="1"/>
    <col min="12784" max="12784" width="5.5703125" customWidth="1"/>
    <col min="12785" max="12785" width="0.85546875" customWidth="1"/>
    <col min="12793" max="12793" width="9.5703125" customWidth="1"/>
    <col min="12794" max="12794" width="4.140625" customWidth="1"/>
    <col min="12795" max="12795" width="6.140625" customWidth="1"/>
    <col min="12796" max="12796" width="4.140625" customWidth="1"/>
    <col min="12797" max="12797" width="5.140625" customWidth="1"/>
    <col min="12798" max="12799" width="5.42578125" customWidth="1"/>
    <col min="12800" max="12800" width="4.5703125" customWidth="1"/>
    <col min="12801" max="12801" width="6.42578125" customWidth="1"/>
    <col min="12802" max="12802" width="10" customWidth="1"/>
    <col min="12803" max="12803" width="3.85546875" customWidth="1"/>
    <col min="12804" max="12804" width="4.42578125" customWidth="1"/>
    <col min="12805" max="12805" width="5.42578125" customWidth="1"/>
    <col min="12806" max="12806" width="6.140625" customWidth="1"/>
    <col min="12807" max="12807" width="5.85546875" customWidth="1"/>
    <col min="12808" max="12808" width="6.85546875" customWidth="1"/>
    <col min="12809" max="12809" width="9.140625" customWidth="1"/>
    <col min="12810" max="12810" width="3.85546875" customWidth="1"/>
    <col min="12811" max="12811" width="4.42578125" customWidth="1"/>
    <col min="12812" max="12812" width="5.5703125" customWidth="1"/>
    <col min="12813" max="12814" width="5.42578125" customWidth="1"/>
    <col min="12815" max="12815" width="5.5703125" customWidth="1"/>
    <col min="12816" max="12817" width="27.42578125" customWidth="1"/>
    <col min="12818" max="12818" width="9.5703125" customWidth="1"/>
    <col min="12819" max="12821" width="4.140625" customWidth="1"/>
    <col min="12822" max="12823" width="4.5703125" customWidth="1"/>
    <col min="12824" max="12824" width="4.85546875" customWidth="1"/>
    <col min="12825" max="12825" width="4.5703125" customWidth="1"/>
    <col min="12826" max="12826" width="6.42578125" customWidth="1"/>
    <col min="12827" max="12827" width="10" customWidth="1"/>
    <col min="12828" max="12828" width="3.85546875" customWidth="1"/>
    <col min="12829" max="12829" width="4.42578125" customWidth="1"/>
    <col min="12830" max="12830" width="5.85546875" customWidth="1"/>
    <col min="12831" max="12831" width="6.140625" customWidth="1"/>
    <col min="12832" max="12832" width="5.85546875" customWidth="1"/>
    <col min="12833" max="12833" width="5.5703125" customWidth="1"/>
    <col min="12834" max="12834" width="9.140625" customWidth="1"/>
    <col min="12835" max="12835" width="3.85546875" customWidth="1"/>
    <col min="12836" max="12836" width="4.42578125" customWidth="1"/>
    <col min="12837" max="12837" width="5.5703125" customWidth="1"/>
    <col min="12838" max="12839" width="5.42578125" customWidth="1"/>
    <col min="12840" max="12840" width="5.5703125" customWidth="1"/>
    <col min="12841" max="12841" width="13.85546875" customWidth="1"/>
    <col min="12842" max="12842" width="22.42578125" customWidth="1"/>
    <col min="12843" max="12843" width="9.5703125" customWidth="1"/>
    <col min="12844" max="12846" width="4.140625" customWidth="1"/>
    <col min="12847" max="12849" width="4.42578125" customWidth="1"/>
    <col min="12850" max="12850" width="4.5703125" customWidth="1"/>
    <col min="12851" max="12851" width="6.42578125" customWidth="1"/>
    <col min="12852" max="12852" width="10" customWidth="1"/>
    <col min="12853" max="12853" width="3.85546875" customWidth="1"/>
    <col min="12854" max="12854" width="4.42578125" customWidth="1"/>
    <col min="12855" max="12855" width="5.42578125" customWidth="1"/>
    <col min="12856" max="12856" width="6.140625" customWidth="1"/>
    <col min="12857" max="12857" width="5.85546875" customWidth="1"/>
    <col min="12858" max="12858" width="5.5703125" customWidth="1"/>
    <col min="12859" max="12859" width="9.140625" customWidth="1"/>
    <col min="12860" max="12860" width="3.85546875" customWidth="1"/>
    <col min="12861" max="12861" width="4.42578125" customWidth="1"/>
    <col min="12862" max="12862" width="5.5703125" customWidth="1"/>
    <col min="12863" max="12864" width="5.42578125" customWidth="1"/>
    <col min="12865" max="12865" width="5.5703125" customWidth="1"/>
    <col min="12866" max="12867" width="18.42578125" customWidth="1"/>
    <col min="12868" max="12868" width="9.5703125" customWidth="1"/>
    <col min="12869" max="12871" width="4.140625" customWidth="1"/>
    <col min="12872" max="12872" width="3.85546875" customWidth="1"/>
    <col min="12873" max="12874" width="4.42578125" customWidth="1"/>
    <col min="12875" max="12875" width="4.5703125" customWidth="1"/>
    <col min="12876" max="12876" width="6.42578125" customWidth="1"/>
    <col min="12877" max="12877" width="10" customWidth="1"/>
    <col min="12878" max="12878" width="3.85546875" customWidth="1"/>
    <col min="12879" max="12879" width="4.42578125" customWidth="1"/>
    <col min="12880" max="12880" width="5.42578125" customWidth="1"/>
    <col min="12881" max="12881" width="6.140625" customWidth="1"/>
    <col min="12882" max="12882" width="5.85546875" customWidth="1"/>
    <col min="12883" max="12883" width="5.5703125" customWidth="1"/>
    <col min="12884" max="12884" width="9.140625" customWidth="1"/>
    <col min="12885" max="12885" width="3.85546875" customWidth="1"/>
    <col min="12886" max="12886" width="4.42578125" customWidth="1"/>
    <col min="12887" max="12887" width="5.5703125" customWidth="1"/>
    <col min="12888" max="12889" width="5.42578125" customWidth="1"/>
    <col min="12890" max="12890" width="5.5703125" customWidth="1"/>
    <col min="12891" max="12892" width="23.5703125" customWidth="1"/>
    <col min="12893" max="12893" width="9.5703125" customWidth="1"/>
    <col min="12894" max="12896" width="4.140625" customWidth="1"/>
    <col min="12897" max="12897" width="3.85546875" customWidth="1"/>
    <col min="12898" max="12899" width="4.42578125" customWidth="1"/>
    <col min="12900" max="12900" width="4.5703125" customWidth="1"/>
    <col min="12901" max="12901" width="6.42578125" customWidth="1"/>
    <col min="12902" max="12902" width="10" customWidth="1"/>
    <col min="12903" max="12903" width="3.85546875" customWidth="1"/>
    <col min="12904" max="12904" width="4.42578125" customWidth="1"/>
    <col min="12905" max="12905" width="5.42578125" customWidth="1"/>
    <col min="12906" max="12906" width="6.140625" customWidth="1"/>
    <col min="12907" max="12907" width="5.85546875" customWidth="1"/>
    <col min="12908" max="12908" width="5.5703125" customWidth="1"/>
    <col min="12909" max="12909" width="9.140625" customWidth="1"/>
    <col min="12910" max="12910" width="3.85546875" customWidth="1"/>
    <col min="12911" max="12911" width="4.42578125" customWidth="1"/>
    <col min="12912" max="12912" width="5.5703125" customWidth="1"/>
    <col min="12913" max="12914" width="5.42578125" customWidth="1"/>
    <col min="12915" max="12915" width="5.5703125" customWidth="1"/>
    <col min="12916" max="12917" width="16.5703125" customWidth="1"/>
    <col min="12918" max="12918" width="9.5703125" customWidth="1"/>
    <col min="12919" max="12921" width="4.140625" customWidth="1"/>
    <col min="12922" max="12922" width="3.85546875" customWidth="1"/>
    <col min="12923" max="12924" width="4.42578125" customWidth="1"/>
    <col min="12925" max="12925" width="4.5703125" customWidth="1"/>
    <col min="12926" max="12926" width="6.42578125" customWidth="1"/>
    <col min="12927" max="12927" width="10" customWidth="1"/>
    <col min="12928" max="12928" width="3.85546875" customWidth="1"/>
    <col min="12929" max="12929" width="4.42578125" customWidth="1"/>
    <col min="12930" max="12930" width="5.42578125" customWidth="1"/>
    <col min="12931" max="12931" width="6.140625" customWidth="1"/>
    <col min="12932" max="12932" width="5.85546875" customWidth="1"/>
    <col min="12933" max="12933" width="5.5703125" customWidth="1"/>
    <col min="12934" max="12934" width="9.140625" customWidth="1"/>
    <col min="12935" max="12935" width="3.85546875" customWidth="1"/>
    <col min="12936" max="12936" width="4.42578125" customWidth="1"/>
    <col min="12937" max="12937" width="5.5703125" customWidth="1"/>
    <col min="12938" max="12939" width="5.42578125" customWidth="1"/>
    <col min="12940" max="12940" width="5.5703125" customWidth="1"/>
    <col min="12941" max="12942" width="23.42578125" customWidth="1"/>
    <col min="12943" max="12943" width="9.5703125" customWidth="1"/>
    <col min="12944" max="12946" width="4.140625" customWidth="1"/>
    <col min="12947" max="12947" width="3.85546875" customWidth="1"/>
    <col min="12948" max="12949" width="4.42578125" customWidth="1"/>
    <col min="12950" max="12950" width="4.5703125" customWidth="1"/>
    <col min="12951" max="12951" width="6.42578125" customWidth="1"/>
    <col min="12952" max="12952" width="10" customWidth="1"/>
    <col min="12953" max="12953" width="3.85546875" customWidth="1"/>
    <col min="12954" max="12954" width="4.42578125" customWidth="1"/>
    <col min="12955" max="12955" width="5.42578125" customWidth="1"/>
    <col min="12956" max="12956" width="6.140625" customWidth="1"/>
    <col min="12957" max="12957" width="5.85546875" customWidth="1"/>
    <col min="12958" max="12958" width="5.5703125" customWidth="1"/>
    <col min="12959" max="12959" width="9.140625" customWidth="1"/>
    <col min="12960" max="12960" width="3.85546875" customWidth="1"/>
    <col min="12961" max="12961" width="4.42578125" customWidth="1"/>
    <col min="12962" max="12962" width="5.5703125" customWidth="1"/>
    <col min="12963" max="12964" width="5.42578125" customWidth="1"/>
    <col min="12965" max="12965" width="5.5703125" customWidth="1"/>
    <col min="12966" max="12966" width="17.42578125" customWidth="1"/>
    <col min="12967" max="12967" width="19.42578125" customWidth="1"/>
    <col min="12968" max="12968" width="9.5703125" customWidth="1"/>
    <col min="12969" max="12971" width="4.140625" customWidth="1"/>
    <col min="12972" max="12972" width="3.85546875" customWidth="1"/>
    <col min="12973" max="12974" width="4.42578125" customWidth="1"/>
    <col min="12975" max="12975" width="4.5703125" customWidth="1"/>
    <col min="12976" max="12976" width="6.42578125" customWidth="1"/>
    <col min="12977" max="12977" width="10" customWidth="1"/>
    <col min="12978" max="12978" width="3.85546875" customWidth="1"/>
    <col min="12979" max="12979" width="4.42578125" customWidth="1"/>
    <col min="12980" max="12980" width="5.42578125" customWidth="1"/>
    <col min="12981" max="12981" width="6.140625" customWidth="1"/>
    <col min="12982" max="12982" width="5.85546875" customWidth="1"/>
    <col min="12983" max="12983" width="5.5703125" customWidth="1"/>
    <col min="12984" max="12984" width="9.140625" customWidth="1"/>
    <col min="12985" max="12985" width="3.85546875" customWidth="1"/>
    <col min="12986" max="12986" width="4.42578125" customWidth="1"/>
    <col min="12987" max="12987" width="5.5703125" customWidth="1"/>
    <col min="12988" max="12989" width="5.42578125" customWidth="1"/>
    <col min="12990" max="12990" width="5.5703125" customWidth="1"/>
    <col min="12991" max="12992" width="20.5703125" customWidth="1"/>
    <col min="12993" max="12993" width="9.5703125" customWidth="1"/>
    <col min="12994" max="12996" width="4.140625" customWidth="1"/>
    <col min="12997" max="12997" width="3.85546875" customWidth="1"/>
    <col min="12998" max="12999" width="4.42578125" customWidth="1"/>
    <col min="13000" max="13000" width="4.5703125" customWidth="1"/>
    <col min="13001" max="13001" width="6.42578125" customWidth="1"/>
    <col min="13002" max="13002" width="10" customWidth="1"/>
    <col min="13003" max="13003" width="3.85546875" customWidth="1"/>
    <col min="13004" max="13004" width="4.42578125" customWidth="1"/>
    <col min="13005" max="13005" width="5.42578125" customWidth="1"/>
    <col min="13006" max="13006" width="6.140625" customWidth="1"/>
    <col min="13007" max="13007" width="5.85546875" customWidth="1"/>
    <col min="13008" max="13008" width="5.5703125" customWidth="1"/>
    <col min="13009" max="13009" width="9.140625" customWidth="1"/>
    <col min="13010" max="13010" width="3.85546875" customWidth="1"/>
    <col min="13011" max="13011" width="4.42578125" customWidth="1"/>
    <col min="13012" max="13012" width="5.5703125" customWidth="1"/>
    <col min="13013" max="13014" width="5.42578125" customWidth="1"/>
    <col min="13015" max="13015" width="5.5703125" customWidth="1"/>
    <col min="13016" max="13017" width="21.140625" customWidth="1"/>
    <col min="13018" max="13018" width="9.5703125" customWidth="1"/>
    <col min="13019" max="13021" width="4.140625" customWidth="1"/>
    <col min="13022" max="13022" width="3.85546875" customWidth="1"/>
    <col min="13023" max="13024" width="4.42578125" customWidth="1"/>
    <col min="13025" max="13025" width="4.5703125" customWidth="1"/>
    <col min="13026" max="13026" width="6.42578125" customWidth="1"/>
    <col min="13027" max="13027" width="10" customWidth="1"/>
    <col min="13028" max="13028" width="3.85546875" customWidth="1"/>
    <col min="13029" max="13029" width="4.42578125" customWidth="1"/>
    <col min="13030" max="13030" width="5.42578125" customWidth="1"/>
    <col min="13031" max="13031" width="6.140625" customWidth="1"/>
    <col min="13032" max="13032" width="5.85546875" customWidth="1"/>
    <col min="13033" max="13033" width="5.5703125" customWidth="1"/>
    <col min="13034" max="13034" width="9.140625" customWidth="1"/>
    <col min="13035" max="13035" width="3.85546875" customWidth="1"/>
    <col min="13036" max="13036" width="4.42578125" customWidth="1"/>
    <col min="13037" max="13037" width="5.5703125" customWidth="1"/>
    <col min="13038" max="13039" width="5.42578125" customWidth="1"/>
    <col min="13040" max="13040" width="5.5703125" customWidth="1"/>
    <col min="13041" max="13041" width="0.85546875" customWidth="1"/>
    <col min="13049" max="13049" width="9.5703125" customWidth="1"/>
    <col min="13050" max="13050" width="4.140625" customWidth="1"/>
    <col min="13051" max="13051" width="6.140625" customWidth="1"/>
    <col min="13052" max="13052" width="4.140625" customWidth="1"/>
    <col min="13053" max="13053" width="5.140625" customWidth="1"/>
    <col min="13054" max="13055" width="5.42578125" customWidth="1"/>
    <col min="13056" max="13056" width="4.5703125" customWidth="1"/>
    <col min="13057" max="13057" width="6.42578125" customWidth="1"/>
    <col min="13058" max="13058" width="10" customWidth="1"/>
    <col min="13059" max="13059" width="3.85546875" customWidth="1"/>
    <col min="13060" max="13060" width="4.42578125" customWidth="1"/>
    <col min="13061" max="13061" width="5.42578125" customWidth="1"/>
    <col min="13062" max="13062" width="6.140625" customWidth="1"/>
    <col min="13063" max="13063" width="5.85546875" customWidth="1"/>
    <col min="13064" max="13064" width="6.85546875" customWidth="1"/>
    <col min="13065" max="13065" width="9.140625" customWidth="1"/>
    <col min="13066" max="13066" width="3.85546875" customWidth="1"/>
    <col min="13067" max="13067" width="4.42578125" customWidth="1"/>
    <col min="13068" max="13068" width="5.5703125" customWidth="1"/>
    <col min="13069" max="13070" width="5.42578125" customWidth="1"/>
    <col min="13071" max="13071" width="5.5703125" customWidth="1"/>
    <col min="13072" max="13073" width="27.42578125" customWidth="1"/>
    <col min="13074" max="13074" width="9.5703125" customWidth="1"/>
    <col min="13075" max="13077" width="4.140625" customWidth="1"/>
    <col min="13078" max="13079" width="4.5703125" customWidth="1"/>
    <col min="13080" max="13080" width="4.85546875" customWidth="1"/>
    <col min="13081" max="13081" width="4.5703125" customWidth="1"/>
    <col min="13082" max="13082" width="6.42578125" customWidth="1"/>
    <col min="13083" max="13083" width="10" customWidth="1"/>
    <col min="13084" max="13084" width="3.85546875" customWidth="1"/>
    <col min="13085" max="13085" width="4.42578125" customWidth="1"/>
    <col min="13086" max="13086" width="5.85546875" customWidth="1"/>
    <col min="13087" max="13087" width="6.140625" customWidth="1"/>
    <col min="13088" max="13088" width="5.85546875" customWidth="1"/>
    <col min="13089" max="13089" width="5.5703125" customWidth="1"/>
    <col min="13090" max="13090" width="9.140625" customWidth="1"/>
    <col min="13091" max="13091" width="3.85546875" customWidth="1"/>
    <col min="13092" max="13092" width="4.42578125" customWidth="1"/>
    <col min="13093" max="13093" width="5.5703125" customWidth="1"/>
    <col min="13094" max="13095" width="5.42578125" customWidth="1"/>
    <col min="13096" max="13096" width="5.5703125" customWidth="1"/>
    <col min="13097" max="13097" width="13.85546875" customWidth="1"/>
    <col min="13098" max="13098" width="22.42578125" customWidth="1"/>
    <col min="13099" max="13099" width="9.5703125" customWidth="1"/>
    <col min="13100" max="13102" width="4.140625" customWidth="1"/>
    <col min="13103" max="13105" width="4.42578125" customWidth="1"/>
    <col min="13106" max="13106" width="4.5703125" customWidth="1"/>
    <col min="13107" max="13107" width="6.42578125" customWidth="1"/>
    <col min="13108" max="13108" width="10" customWidth="1"/>
    <col min="13109" max="13109" width="3.85546875" customWidth="1"/>
    <col min="13110" max="13110" width="4.42578125" customWidth="1"/>
    <col min="13111" max="13111" width="5.42578125" customWidth="1"/>
    <col min="13112" max="13112" width="6.140625" customWidth="1"/>
    <col min="13113" max="13113" width="5.85546875" customWidth="1"/>
    <col min="13114" max="13114" width="5.5703125" customWidth="1"/>
    <col min="13115" max="13115" width="9.140625" customWidth="1"/>
    <col min="13116" max="13116" width="3.85546875" customWidth="1"/>
    <col min="13117" max="13117" width="4.42578125" customWidth="1"/>
    <col min="13118" max="13118" width="5.5703125" customWidth="1"/>
    <col min="13119" max="13120" width="5.42578125" customWidth="1"/>
    <col min="13121" max="13121" width="5.5703125" customWidth="1"/>
    <col min="13122" max="13123" width="18.42578125" customWidth="1"/>
    <col min="13124" max="13124" width="9.5703125" customWidth="1"/>
    <col min="13125" max="13127" width="4.140625" customWidth="1"/>
    <col min="13128" max="13128" width="3.85546875" customWidth="1"/>
    <col min="13129" max="13130" width="4.42578125" customWidth="1"/>
    <col min="13131" max="13131" width="4.5703125" customWidth="1"/>
    <col min="13132" max="13132" width="6.42578125" customWidth="1"/>
    <col min="13133" max="13133" width="10" customWidth="1"/>
    <col min="13134" max="13134" width="3.85546875" customWidth="1"/>
    <col min="13135" max="13135" width="4.42578125" customWidth="1"/>
    <col min="13136" max="13136" width="5.42578125" customWidth="1"/>
    <col min="13137" max="13137" width="6.140625" customWidth="1"/>
    <col min="13138" max="13138" width="5.85546875" customWidth="1"/>
    <col min="13139" max="13139" width="5.5703125" customWidth="1"/>
    <col min="13140" max="13140" width="9.140625" customWidth="1"/>
    <col min="13141" max="13141" width="3.85546875" customWidth="1"/>
    <col min="13142" max="13142" width="4.42578125" customWidth="1"/>
    <col min="13143" max="13143" width="5.5703125" customWidth="1"/>
    <col min="13144" max="13145" width="5.42578125" customWidth="1"/>
    <col min="13146" max="13146" width="5.5703125" customWidth="1"/>
    <col min="13147" max="13148" width="23.5703125" customWidth="1"/>
    <col min="13149" max="13149" width="9.5703125" customWidth="1"/>
    <col min="13150" max="13152" width="4.140625" customWidth="1"/>
    <col min="13153" max="13153" width="3.85546875" customWidth="1"/>
    <col min="13154" max="13155" width="4.42578125" customWidth="1"/>
    <col min="13156" max="13156" width="4.5703125" customWidth="1"/>
    <col min="13157" max="13157" width="6.42578125" customWidth="1"/>
    <col min="13158" max="13158" width="10" customWidth="1"/>
    <col min="13159" max="13159" width="3.85546875" customWidth="1"/>
    <col min="13160" max="13160" width="4.42578125" customWidth="1"/>
    <col min="13161" max="13161" width="5.42578125" customWidth="1"/>
    <col min="13162" max="13162" width="6.140625" customWidth="1"/>
    <col min="13163" max="13163" width="5.85546875" customWidth="1"/>
    <col min="13164" max="13164" width="5.5703125" customWidth="1"/>
    <col min="13165" max="13165" width="9.140625" customWidth="1"/>
    <col min="13166" max="13166" width="3.85546875" customWidth="1"/>
    <col min="13167" max="13167" width="4.42578125" customWidth="1"/>
    <col min="13168" max="13168" width="5.5703125" customWidth="1"/>
    <col min="13169" max="13170" width="5.42578125" customWidth="1"/>
    <col min="13171" max="13171" width="5.5703125" customWidth="1"/>
    <col min="13172" max="13173" width="16.5703125" customWidth="1"/>
    <col min="13174" max="13174" width="9.5703125" customWidth="1"/>
    <col min="13175" max="13177" width="4.140625" customWidth="1"/>
    <col min="13178" max="13178" width="3.85546875" customWidth="1"/>
    <col min="13179" max="13180" width="4.42578125" customWidth="1"/>
    <col min="13181" max="13181" width="4.5703125" customWidth="1"/>
    <col min="13182" max="13182" width="6.42578125" customWidth="1"/>
    <col min="13183" max="13183" width="10" customWidth="1"/>
    <col min="13184" max="13184" width="3.85546875" customWidth="1"/>
    <col min="13185" max="13185" width="4.42578125" customWidth="1"/>
    <col min="13186" max="13186" width="5.42578125" customWidth="1"/>
    <col min="13187" max="13187" width="6.140625" customWidth="1"/>
    <col min="13188" max="13188" width="5.85546875" customWidth="1"/>
    <col min="13189" max="13189" width="5.5703125" customWidth="1"/>
    <col min="13190" max="13190" width="9.140625" customWidth="1"/>
    <col min="13191" max="13191" width="3.85546875" customWidth="1"/>
    <col min="13192" max="13192" width="4.42578125" customWidth="1"/>
    <col min="13193" max="13193" width="5.5703125" customWidth="1"/>
    <col min="13194" max="13195" width="5.42578125" customWidth="1"/>
    <col min="13196" max="13196" width="5.5703125" customWidth="1"/>
    <col min="13197" max="13198" width="23.42578125" customWidth="1"/>
    <col min="13199" max="13199" width="9.5703125" customWidth="1"/>
    <col min="13200" max="13202" width="4.140625" customWidth="1"/>
    <col min="13203" max="13203" width="3.85546875" customWidth="1"/>
    <col min="13204" max="13205" width="4.42578125" customWidth="1"/>
    <col min="13206" max="13206" width="4.5703125" customWidth="1"/>
    <col min="13207" max="13207" width="6.42578125" customWidth="1"/>
    <col min="13208" max="13208" width="10" customWidth="1"/>
    <col min="13209" max="13209" width="3.85546875" customWidth="1"/>
    <col min="13210" max="13210" width="4.42578125" customWidth="1"/>
    <col min="13211" max="13211" width="5.42578125" customWidth="1"/>
    <col min="13212" max="13212" width="6.140625" customWidth="1"/>
    <col min="13213" max="13213" width="5.85546875" customWidth="1"/>
    <col min="13214" max="13214" width="5.5703125" customWidth="1"/>
    <col min="13215" max="13215" width="9.140625" customWidth="1"/>
    <col min="13216" max="13216" width="3.85546875" customWidth="1"/>
    <col min="13217" max="13217" width="4.42578125" customWidth="1"/>
    <col min="13218" max="13218" width="5.5703125" customWidth="1"/>
    <col min="13219" max="13220" width="5.42578125" customWidth="1"/>
    <col min="13221" max="13221" width="5.5703125" customWidth="1"/>
    <col min="13222" max="13222" width="17.42578125" customWidth="1"/>
    <col min="13223" max="13223" width="19.42578125" customWidth="1"/>
    <col min="13224" max="13224" width="9.5703125" customWidth="1"/>
    <col min="13225" max="13227" width="4.140625" customWidth="1"/>
    <col min="13228" max="13228" width="3.85546875" customWidth="1"/>
    <col min="13229" max="13230" width="4.42578125" customWidth="1"/>
    <col min="13231" max="13231" width="4.5703125" customWidth="1"/>
    <col min="13232" max="13232" width="6.42578125" customWidth="1"/>
    <col min="13233" max="13233" width="10" customWidth="1"/>
    <col min="13234" max="13234" width="3.85546875" customWidth="1"/>
    <col min="13235" max="13235" width="4.42578125" customWidth="1"/>
    <col min="13236" max="13236" width="5.42578125" customWidth="1"/>
    <col min="13237" max="13237" width="6.140625" customWidth="1"/>
    <col min="13238" max="13238" width="5.85546875" customWidth="1"/>
    <col min="13239" max="13239" width="5.5703125" customWidth="1"/>
    <col min="13240" max="13240" width="9.140625" customWidth="1"/>
    <col min="13241" max="13241" width="3.85546875" customWidth="1"/>
    <col min="13242" max="13242" width="4.42578125" customWidth="1"/>
    <col min="13243" max="13243" width="5.5703125" customWidth="1"/>
    <col min="13244" max="13245" width="5.42578125" customWidth="1"/>
    <col min="13246" max="13246" width="5.5703125" customWidth="1"/>
    <col min="13247" max="13248" width="20.5703125" customWidth="1"/>
    <col min="13249" max="13249" width="9.5703125" customWidth="1"/>
    <col min="13250" max="13252" width="4.140625" customWidth="1"/>
    <col min="13253" max="13253" width="3.85546875" customWidth="1"/>
    <col min="13254" max="13255" width="4.42578125" customWidth="1"/>
    <col min="13256" max="13256" width="4.5703125" customWidth="1"/>
    <col min="13257" max="13257" width="6.42578125" customWidth="1"/>
    <col min="13258" max="13258" width="10" customWidth="1"/>
    <col min="13259" max="13259" width="3.85546875" customWidth="1"/>
    <col min="13260" max="13260" width="4.42578125" customWidth="1"/>
    <col min="13261" max="13261" width="5.42578125" customWidth="1"/>
    <col min="13262" max="13262" width="6.140625" customWidth="1"/>
    <col min="13263" max="13263" width="5.85546875" customWidth="1"/>
    <col min="13264" max="13264" width="5.5703125" customWidth="1"/>
    <col min="13265" max="13265" width="9.140625" customWidth="1"/>
    <col min="13266" max="13266" width="3.85546875" customWidth="1"/>
    <col min="13267" max="13267" width="4.42578125" customWidth="1"/>
    <col min="13268" max="13268" width="5.5703125" customWidth="1"/>
    <col min="13269" max="13270" width="5.42578125" customWidth="1"/>
    <col min="13271" max="13271" width="5.5703125" customWidth="1"/>
    <col min="13272" max="13273" width="21.140625" customWidth="1"/>
    <col min="13274" max="13274" width="9.5703125" customWidth="1"/>
    <col min="13275" max="13277" width="4.140625" customWidth="1"/>
    <col min="13278" max="13278" width="3.85546875" customWidth="1"/>
    <col min="13279" max="13280" width="4.42578125" customWidth="1"/>
    <col min="13281" max="13281" width="4.5703125" customWidth="1"/>
    <col min="13282" max="13282" width="6.42578125" customWidth="1"/>
    <col min="13283" max="13283" width="10" customWidth="1"/>
    <col min="13284" max="13284" width="3.85546875" customWidth="1"/>
    <col min="13285" max="13285" width="4.42578125" customWidth="1"/>
    <col min="13286" max="13286" width="5.42578125" customWidth="1"/>
    <col min="13287" max="13287" width="6.140625" customWidth="1"/>
    <col min="13288" max="13288" width="5.85546875" customWidth="1"/>
    <col min="13289" max="13289" width="5.5703125" customWidth="1"/>
    <col min="13290" max="13290" width="9.140625" customWidth="1"/>
    <col min="13291" max="13291" width="3.85546875" customWidth="1"/>
    <col min="13292" max="13292" width="4.42578125" customWidth="1"/>
    <col min="13293" max="13293" width="5.5703125" customWidth="1"/>
    <col min="13294" max="13295" width="5.42578125" customWidth="1"/>
    <col min="13296" max="13296" width="5.5703125" customWidth="1"/>
    <col min="13297" max="13297" width="0.85546875" customWidth="1"/>
    <col min="13305" max="13305" width="9.5703125" customWidth="1"/>
    <col min="13306" max="13306" width="4.140625" customWidth="1"/>
    <col min="13307" max="13307" width="6.140625" customWidth="1"/>
    <col min="13308" max="13308" width="4.140625" customWidth="1"/>
    <col min="13309" max="13309" width="5.140625" customWidth="1"/>
    <col min="13310" max="13311" width="5.42578125" customWidth="1"/>
    <col min="13312" max="13312" width="4.5703125" customWidth="1"/>
    <col min="13313" max="13313" width="6.42578125" customWidth="1"/>
    <col min="13314" max="13314" width="10" customWidth="1"/>
    <col min="13315" max="13315" width="3.85546875" customWidth="1"/>
    <col min="13316" max="13316" width="4.42578125" customWidth="1"/>
    <col min="13317" max="13317" width="5.42578125" customWidth="1"/>
    <col min="13318" max="13318" width="6.140625" customWidth="1"/>
    <col min="13319" max="13319" width="5.85546875" customWidth="1"/>
    <col min="13320" max="13320" width="6.85546875" customWidth="1"/>
    <col min="13321" max="13321" width="9.140625" customWidth="1"/>
    <col min="13322" max="13322" width="3.85546875" customWidth="1"/>
    <col min="13323" max="13323" width="4.42578125" customWidth="1"/>
    <col min="13324" max="13324" width="5.5703125" customWidth="1"/>
    <col min="13325" max="13326" width="5.42578125" customWidth="1"/>
    <col min="13327" max="13327" width="5.5703125" customWidth="1"/>
    <col min="13328" max="13329" width="27.42578125" customWidth="1"/>
    <col min="13330" max="13330" width="9.5703125" customWidth="1"/>
    <col min="13331" max="13333" width="4.140625" customWidth="1"/>
    <col min="13334" max="13335" width="4.5703125" customWidth="1"/>
    <col min="13336" max="13336" width="4.85546875" customWidth="1"/>
    <col min="13337" max="13337" width="4.5703125" customWidth="1"/>
    <col min="13338" max="13338" width="6.42578125" customWidth="1"/>
    <col min="13339" max="13339" width="10" customWidth="1"/>
    <col min="13340" max="13340" width="3.85546875" customWidth="1"/>
    <col min="13341" max="13341" width="4.42578125" customWidth="1"/>
    <col min="13342" max="13342" width="5.85546875" customWidth="1"/>
    <col min="13343" max="13343" width="6.140625" customWidth="1"/>
    <col min="13344" max="13344" width="5.85546875" customWidth="1"/>
    <col min="13345" max="13345" width="5.5703125" customWidth="1"/>
    <col min="13346" max="13346" width="9.140625" customWidth="1"/>
    <col min="13347" max="13347" width="3.85546875" customWidth="1"/>
    <col min="13348" max="13348" width="4.42578125" customWidth="1"/>
    <col min="13349" max="13349" width="5.5703125" customWidth="1"/>
    <col min="13350" max="13351" width="5.42578125" customWidth="1"/>
    <col min="13352" max="13352" width="5.5703125" customWidth="1"/>
    <col min="13353" max="13353" width="13.85546875" customWidth="1"/>
    <col min="13354" max="13354" width="22.42578125" customWidth="1"/>
    <col min="13355" max="13355" width="9.5703125" customWidth="1"/>
    <col min="13356" max="13358" width="4.140625" customWidth="1"/>
    <col min="13359" max="13361" width="4.42578125" customWidth="1"/>
    <col min="13362" max="13362" width="4.5703125" customWidth="1"/>
    <col min="13363" max="13363" width="6.42578125" customWidth="1"/>
    <col min="13364" max="13364" width="10" customWidth="1"/>
    <col min="13365" max="13365" width="3.85546875" customWidth="1"/>
    <col min="13366" max="13366" width="4.42578125" customWidth="1"/>
    <col min="13367" max="13367" width="5.42578125" customWidth="1"/>
    <col min="13368" max="13368" width="6.140625" customWidth="1"/>
    <col min="13369" max="13369" width="5.85546875" customWidth="1"/>
    <col min="13370" max="13370" width="5.5703125" customWidth="1"/>
    <col min="13371" max="13371" width="9.140625" customWidth="1"/>
    <col min="13372" max="13372" width="3.85546875" customWidth="1"/>
    <col min="13373" max="13373" width="4.42578125" customWidth="1"/>
    <col min="13374" max="13374" width="5.5703125" customWidth="1"/>
    <col min="13375" max="13376" width="5.42578125" customWidth="1"/>
    <col min="13377" max="13377" width="5.5703125" customWidth="1"/>
    <col min="13378" max="13379" width="18.42578125" customWidth="1"/>
    <col min="13380" max="13380" width="9.5703125" customWidth="1"/>
    <col min="13381" max="13383" width="4.140625" customWidth="1"/>
    <col min="13384" max="13384" width="3.85546875" customWidth="1"/>
    <col min="13385" max="13386" width="4.42578125" customWidth="1"/>
    <col min="13387" max="13387" width="4.5703125" customWidth="1"/>
    <col min="13388" max="13388" width="6.42578125" customWidth="1"/>
    <col min="13389" max="13389" width="10" customWidth="1"/>
    <col min="13390" max="13390" width="3.85546875" customWidth="1"/>
    <col min="13391" max="13391" width="4.42578125" customWidth="1"/>
    <col min="13392" max="13392" width="5.42578125" customWidth="1"/>
    <col min="13393" max="13393" width="6.140625" customWidth="1"/>
    <col min="13394" max="13394" width="5.85546875" customWidth="1"/>
    <col min="13395" max="13395" width="5.5703125" customWidth="1"/>
    <col min="13396" max="13396" width="9.140625" customWidth="1"/>
    <col min="13397" max="13397" width="3.85546875" customWidth="1"/>
    <col min="13398" max="13398" width="4.42578125" customWidth="1"/>
    <col min="13399" max="13399" width="5.5703125" customWidth="1"/>
    <col min="13400" max="13401" width="5.42578125" customWidth="1"/>
    <col min="13402" max="13402" width="5.5703125" customWidth="1"/>
    <col min="13403" max="13404" width="23.5703125" customWidth="1"/>
    <col min="13405" max="13405" width="9.5703125" customWidth="1"/>
    <col min="13406" max="13408" width="4.140625" customWidth="1"/>
    <col min="13409" max="13409" width="3.85546875" customWidth="1"/>
    <col min="13410" max="13411" width="4.42578125" customWidth="1"/>
    <col min="13412" max="13412" width="4.5703125" customWidth="1"/>
    <col min="13413" max="13413" width="6.42578125" customWidth="1"/>
    <col min="13414" max="13414" width="10" customWidth="1"/>
    <col min="13415" max="13415" width="3.85546875" customWidth="1"/>
    <col min="13416" max="13416" width="4.42578125" customWidth="1"/>
    <col min="13417" max="13417" width="5.42578125" customWidth="1"/>
    <col min="13418" max="13418" width="6.140625" customWidth="1"/>
    <col min="13419" max="13419" width="5.85546875" customWidth="1"/>
    <col min="13420" max="13420" width="5.5703125" customWidth="1"/>
    <col min="13421" max="13421" width="9.140625" customWidth="1"/>
    <col min="13422" max="13422" width="3.85546875" customWidth="1"/>
    <col min="13423" max="13423" width="4.42578125" customWidth="1"/>
    <col min="13424" max="13424" width="5.5703125" customWidth="1"/>
    <col min="13425" max="13426" width="5.42578125" customWidth="1"/>
    <col min="13427" max="13427" width="5.5703125" customWidth="1"/>
    <col min="13428" max="13429" width="16.5703125" customWidth="1"/>
    <col min="13430" max="13430" width="9.5703125" customWidth="1"/>
    <col min="13431" max="13433" width="4.140625" customWidth="1"/>
    <col min="13434" max="13434" width="3.85546875" customWidth="1"/>
    <col min="13435" max="13436" width="4.42578125" customWidth="1"/>
    <col min="13437" max="13437" width="4.5703125" customWidth="1"/>
    <col min="13438" max="13438" width="6.42578125" customWidth="1"/>
    <col min="13439" max="13439" width="10" customWidth="1"/>
    <col min="13440" max="13440" width="3.85546875" customWidth="1"/>
    <col min="13441" max="13441" width="4.42578125" customWidth="1"/>
    <col min="13442" max="13442" width="5.42578125" customWidth="1"/>
    <col min="13443" max="13443" width="6.140625" customWidth="1"/>
    <col min="13444" max="13444" width="5.85546875" customWidth="1"/>
    <col min="13445" max="13445" width="5.5703125" customWidth="1"/>
    <col min="13446" max="13446" width="9.140625" customWidth="1"/>
    <col min="13447" max="13447" width="3.85546875" customWidth="1"/>
    <col min="13448" max="13448" width="4.42578125" customWidth="1"/>
    <col min="13449" max="13449" width="5.5703125" customWidth="1"/>
    <col min="13450" max="13451" width="5.42578125" customWidth="1"/>
    <col min="13452" max="13452" width="5.5703125" customWidth="1"/>
    <col min="13453" max="13454" width="23.42578125" customWidth="1"/>
    <col min="13455" max="13455" width="9.5703125" customWidth="1"/>
    <col min="13456" max="13458" width="4.140625" customWidth="1"/>
    <col min="13459" max="13459" width="3.85546875" customWidth="1"/>
    <col min="13460" max="13461" width="4.42578125" customWidth="1"/>
    <col min="13462" max="13462" width="4.5703125" customWidth="1"/>
    <col min="13463" max="13463" width="6.42578125" customWidth="1"/>
    <col min="13464" max="13464" width="10" customWidth="1"/>
    <col min="13465" max="13465" width="3.85546875" customWidth="1"/>
    <col min="13466" max="13466" width="4.42578125" customWidth="1"/>
    <col min="13467" max="13467" width="5.42578125" customWidth="1"/>
    <col min="13468" max="13468" width="6.140625" customWidth="1"/>
    <col min="13469" max="13469" width="5.85546875" customWidth="1"/>
    <col min="13470" max="13470" width="5.5703125" customWidth="1"/>
    <col min="13471" max="13471" width="9.140625" customWidth="1"/>
    <col min="13472" max="13472" width="3.85546875" customWidth="1"/>
    <col min="13473" max="13473" width="4.42578125" customWidth="1"/>
    <col min="13474" max="13474" width="5.5703125" customWidth="1"/>
    <col min="13475" max="13476" width="5.42578125" customWidth="1"/>
    <col min="13477" max="13477" width="5.5703125" customWidth="1"/>
    <col min="13478" max="13478" width="17.42578125" customWidth="1"/>
    <col min="13479" max="13479" width="19.42578125" customWidth="1"/>
    <col min="13480" max="13480" width="9.5703125" customWidth="1"/>
    <col min="13481" max="13483" width="4.140625" customWidth="1"/>
    <col min="13484" max="13484" width="3.85546875" customWidth="1"/>
    <col min="13485" max="13486" width="4.42578125" customWidth="1"/>
    <col min="13487" max="13487" width="4.5703125" customWidth="1"/>
    <col min="13488" max="13488" width="6.42578125" customWidth="1"/>
    <col min="13489" max="13489" width="10" customWidth="1"/>
    <col min="13490" max="13490" width="3.85546875" customWidth="1"/>
    <col min="13491" max="13491" width="4.42578125" customWidth="1"/>
    <col min="13492" max="13492" width="5.42578125" customWidth="1"/>
    <col min="13493" max="13493" width="6.140625" customWidth="1"/>
    <col min="13494" max="13494" width="5.85546875" customWidth="1"/>
    <col min="13495" max="13495" width="5.5703125" customWidth="1"/>
    <col min="13496" max="13496" width="9.140625" customWidth="1"/>
    <col min="13497" max="13497" width="3.85546875" customWidth="1"/>
    <col min="13498" max="13498" width="4.42578125" customWidth="1"/>
    <col min="13499" max="13499" width="5.5703125" customWidth="1"/>
    <col min="13500" max="13501" width="5.42578125" customWidth="1"/>
    <col min="13502" max="13502" width="5.5703125" customWidth="1"/>
    <col min="13503" max="13504" width="20.5703125" customWidth="1"/>
    <col min="13505" max="13505" width="9.5703125" customWidth="1"/>
    <col min="13506" max="13508" width="4.140625" customWidth="1"/>
    <col min="13509" max="13509" width="3.85546875" customWidth="1"/>
    <col min="13510" max="13511" width="4.42578125" customWidth="1"/>
    <col min="13512" max="13512" width="4.5703125" customWidth="1"/>
    <col min="13513" max="13513" width="6.42578125" customWidth="1"/>
    <col min="13514" max="13514" width="10" customWidth="1"/>
    <col min="13515" max="13515" width="3.85546875" customWidth="1"/>
    <col min="13516" max="13516" width="4.42578125" customWidth="1"/>
    <col min="13517" max="13517" width="5.42578125" customWidth="1"/>
    <col min="13518" max="13518" width="6.140625" customWidth="1"/>
    <col min="13519" max="13519" width="5.85546875" customWidth="1"/>
    <col min="13520" max="13520" width="5.5703125" customWidth="1"/>
    <col min="13521" max="13521" width="9.140625" customWidth="1"/>
    <col min="13522" max="13522" width="3.85546875" customWidth="1"/>
    <col min="13523" max="13523" width="4.42578125" customWidth="1"/>
    <col min="13524" max="13524" width="5.5703125" customWidth="1"/>
    <col min="13525" max="13526" width="5.42578125" customWidth="1"/>
    <col min="13527" max="13527" width="5.5703125" customWidth="1"/>
    <col min="13528" max="13529" width="21.140625" customWidth="1"/>
    <col min="13530" max="13530" width="9.5703125" customWidth="1"/>
    <col min="13531" max="13533" width="4.140625" customWidth="1"/>
    <col min="13534" max="13534" width="3.85546875" customWidth="1"/>
    <col min="13535" max="13536" width="4.42578125" customWidth="1"/>
    <col min="13537" max="13537" width="4.5703125" customWidth="1"/>
    <col min="13538" max="13538" width="6.42578125" customWidth="1"/>
    <col min="13539" max="13539" width="10" customWidth="1"/>
    <col min="13540" max="13540" width="3.85546875" customWidth="1"/>
    <col min="13541" max="13541" width="4.42578125" customWidth="1"/>
    <col min="13542" max="13542" width="5.42578125" customWidth="1"/>
    <col min="13543" max="13543" width="6.140625" customWidth="1"/>
    <col min="13544" max="13544" width="5.85546875" customWidth="1"/>
    <col min="13545" max="13545" width="5.5703125" customWidth="1"/>
    <col min="13546" max="13546" width="9.140625" customWidth="1"/>
    <col min="13547" max="13547" width="3.85546875" customWidth="1"/>
    <col min="13548" max="13548" width="4.42578125" customWidth="1"/>
    <col min="13549" max="13549" width="5.5703125" customWidth="1"/>
    <col min="13550" max="13551" width="5.42578125" customWidth="1"/>
    <col min="13552" max="13552" width="5.5703125" customWidth="1"/>
    <col min="13553" max="13553" width="0.85546875" customWidth="1"/>
    <col min="13561" max="13561" width="9.5703125" customWidth="1"/>
    <col min="13562" max="13562" width="4.140625" customWidth="1"/>
    <col min="13563" max="13563" width="6.140625" customWidth="1"/>
    <col min="13564" max="13564" width="4.140625" customWidth="1"/>
    <col min="13565" max="13565" width="5.140625" customWidth="1"/>
    <col min="13566" max="13567" width="5.42578125" customWidth="1"/>
    <col min="13568" max="13568" width="4.5703125" customWidth="1"/>
    <col min="13569" max="13569" width="6.42578125" customWidth="1"/>
    <col min="13570" max="13570" width="10" customWidth="1"/>
    <col min="13571" max="13571" width="3.85546875" customWidth="1"/>
    <col min="13572" max="13572" width="4.42578125" customWidth="1"/>
    <col min="13573" max="13573" width="5.42578125" customWidth="1"/>
    <col min="13574" max="13574" width="6.140625" customWidth="1"/>
    <col min="13575" max="13575" width="5.85546875" customWidth="1"/>
    <col min="13576" max="13576" width="6.85546875" customWidth="1"/>
    <col min="13577" max="13577" width="9.140625" customWidth="1"/>
    <col min="13578" max="13578" width="3.85546875" customWidth="1"/>
    <col min="13579" max="13579" width="4.42578125" customWidth="1"/>
    <col min="13580" max="13580" width="5.5703125" customWidth="1"/>
    <col min="13581" max="13582" width="5.42578125" customWidth="1"/>
    <col min="13583" max="13583" width="5.5703125" customWidth="1"/>
    <col min="13584" max="13585" width="27.42578125" customWidth="1"/>
    <col min="13586" max="13586" width="9.5703125" customWidth="1"/>
    <col min="13587" max="13589" width="4.140625" customWidth="1"/>
    <col min="13590" max="13591" width="4.5703125" customWidth="1"/>
    <col min="13592" max="13592" width="4.85546875" customWidth="1"/>
    <col min="13593" max="13593" width="4.5703125" customWidth="1"/>
    <col min="13594" max="13594" width="6.42578125" customWidth="1"/>
    <col min="13595" max="13595" width="10" customWidth="1"/>
    <col min="13596" max="13596" width="3.85546875" customWidth="1"/>
    <col min="13597" max="13597" width="4.42578125" customWidth="1"/>
    <col min="13598" max="13598" width="5.85546875" customWidth="1"/>
    <col min="13599" max="13599" width="6.140625" customWidth="1"/>
    <col min="13600" max="13600" width="5.85546875" customWidth="1"/>
    <col min="13601" max="13601" width="5.5703125" customWidth="1"/>
    <col min="13602" max="13602" width="9.140625" customWidth="1"/>
    <col min="13603" max="13603" width="3.85546875" customWidth="1"/>
    <col min="13604" max="13604" width="4.42578125" customWidth="1"/>
    <col min="13605" max="13605" width="5.5703125" customWidth="1"/>
    <col min="13606" max="13607" width="5.42578125" customWidth="1"/>
    <col min="13608" max="13608" width="5.5703125" customWidth="1"/>
    <col min="13609" max="13609" width="13.85546875" customWidth="1"/>
    <col min="13610" max="13610" width="22.42578125" customWidth="1"/>
    <col min="13611" max="13611" width="9.5703125" customWidth="1"/>
    <col min="13612" max="13614" width="4.140625" customWidth="1"/>
    <col min="13615" max="13617" width="4.42578125" customWidth="1"/>
    <col min="13618" max="13618" width="4.5703125" customWidth="1"/>
    <col min="13619" max="13619" width="6.42578125" customWidth="1"/>
    <col min="13620" max="13620" width="10" customWidth="1"/>
    <col min="13621" max="13621" width="3.85546875" customWidth="1"/>
    <col min="13622" max="13622" width="4.42578125" customWidth="1"/>
    <col min="13623" max="13623" width="5.42578125" customWidth="1"/>
    <col min="13624" max="13624" width="6.140625" customWidth="1"/>
    <col min="13625" max="13625" width="5.85546875" customWidth="1"/>
    <col min="13626" max="13626" width="5.5703125" customWidth="1"/>
    <col min="13627" max="13627" width="9.140625" customWidth="1"/>
    <col min="13628" max="13628" width="3.85546875" customWidth="1"/>
    <col min="13629" max="13629" width="4.42578125" customWidth="1"/>
    <col min="13630" max="13630" width="5.5703125" customWidth="1"/>
    <col min="13631" max="13632" width="5.42578125" customWidth="1"/>
    <col min="13633" max="13633" width="5.5703125" customWidth="1"/>
    <col min="13634" max="13635" width="18.42578125" customWidth="1"/>
    <col min="13636" max="13636" width="9.5703125" customWidth="1"/>
    <col min="13637" max="13639" width="4.140625" customWidth="1"/>
    <col min="13640" max="13640" width="3.85546875" customWidth="1"/>
    <col min="13641" max="13642" width="4.42578125" customWidth="1"/>
    <col min="13643" max="13643" width="4.5703125" customWidth="1"/>
    <col min="13644" max="13644" width="6.42578125" customWidth="1"/>
    <col min="13645" max="13645" width="10" customWidth="1"/>
    <col min="13646" max="13646" width="3.85546875" customWidth="1"/>
    <col min="13647" max="13647" width="4.42578125" customWidth="1"/>
    <col min="13648" max="13648" width="5.42578125" customWidth="1"/>
    <col min="13649" max="13649" width="6.140625" customWidth="1"/>
    <col min="13650" max="13650" width="5.85546875" customWidth="1"/>
    <col min="13651" max="13651" width="5.5703125" customWidth="1"/>
    <col min="13652" max="13652" width="9.140625" customWidth="1"/>
    <col min="13653" max="13653" width="3.85546875" customWidth="1"/>
    <col min="13654" max="13654" width="4.42578125" customWidth="1"/>
    <col min="13655" max="13655" width="5.5703125" customWidth="1"/>
    <col min="13656" max="13657" width="5.42578125" customWidth="1"/>
    <col min="13658" max="13658" width="5.5703125" customWidth="1"/>
    <col min="13659" max="13660" width="23.5703125" customWidth="1"/>
    <col min="13661" max="13661" width="9.5703125" customWidth="1"/>
    <col min="13662" max="13664" width="4.140625" customWidth="1"/>
    <col min="13665" max="13665" width="3.85546875" customWidth="1"/>
    <col min="13666" max="13667" width="4.42578125" customWidth="1"/>
    <col min="13668" max="13668" width="4.5703125" customWidth="1"/>
    <col min="13669" max="13669" width="6.42578125" customWidth="1"/>
    <col min="13670" max="13670" width="10" customWidth="1"/>
    <col min="13671" max="13671" width="3.85546875" customWidth="1"/>
    <col min="13672" max="13672" width="4.42578125" customWidth="1"/>
    <col min="13673" max="13673" width="5.42578125" customWidth="1"/>
    <col min="13674" max="13674" width="6.140625" customWidth="1"/>
    <col min="13675" max="13675" width="5.85546875" customWidth="1"/>
    <col min="13676" max="13676" width="5.5703125" customWidth="1"/>
    <col min="13677" max="13677" width="9.140625" customWidth="1"/>
    <col min="13678" max="13678" width="3.85546875" customWidth="1"/>
    <col min="13679" max="13679" width="4.42578125" customWidth="1"/>
    <col min="13680" max="13680" width="5.5703125" customWidth="1"/>
    <col min="13681" max="13682" width="5.42578125" customWidth="1"/>
    <col min="13683" max="13683" width="5.5703125" customWidth="1"/>
    <col min="13684" max="13685" width="16.5703125" customWidth="1"/>
    <col min="13686" max="13686" width="9.5703125" customWidth="1"/>
    <col min="13687" max="13689" width="4.140625" customWidth="1"/>
    <col min="13690" max="13690" width="3.85546875" customWidth="1"/>
    <col min="13691" max="13692" width="4.42578125" customWidth="1"/>
    <col min="13693" max="13693" width="4.5703125" customWidth="1"/>
    <col min="13694" max="13694" width="6.42578125" customWidth="1"/>
    <col min="13695" max="13695" width="10" customWidth="1"/>
    <col min="13696" max="13696" width="3.85546875" customWidth="1"/>
    <col min="13697" max="13697" width="4.42578125" customWidth="1"/>
    <col min="13698" max="13698" width="5.42578125" customWidth="1"/>
    <col min="13699" max="13699" width="6.140625" customWidth="1"/>
    <col min="13700" max="13700" width="5.85546875" customWidth="1"/>
    <col min="13701" max="13701" width="5.5703125" customWidth="1"/>
    <col min="13702" max="13702" width="9.140625" customWidth="1"/>
    <col min="13703" max="13703" width="3.85546875" customWidth="1"/>
    <col min="13704" max="13704" width="4.42578125" customWidth="1"/>
    <col min="13705" max="13705" width="5.5703125" customWidth="1"/>
    <col min="13706" max="13707" width="5.42578125" customWidth="1"/>
    <col min="13708" max="13708" width="5.5703125" customWidth="1"/>
    <col min="13709" max="13710" width="23.42578125" customWidth="1"/>
    <col min="13711" max="13711" width="9.5703125" customWidth="1"/>
    <col min="13712" max="13714" width="4.140625" customWidth="1"/>
    <col min="13715" max="13715" width="3.85546875" customWidth="1"/>
    <col min="13716" max="13717" width="4.42578125" customWidth="1"/>
    <col min="13718" max="13718" width="4.5703125" customWidth="1"/>
    <col min="13719" max="13719" width="6.42578125" customWidth="1"/>
    <col min="13720" max="13720" width="10" customWidth="1"/>
    <col min="13721" max="13721" width="3.85546875" customWidth="1"/>
    <col min="13722" max="13722" width="4.42578125" customWidth="1"/>
    <col min="13723" max="13723" width="5.42578125" customWidth="1"/>
    <col min="13724" max="13724" width="6.140625" customWidth="1"/>
    <col min="13725" max="13725" width="5.85546875" customWidth="1"/>
    <col min="13726" max="13726" width="5.5703125" customWidth="1"/>
    <col min="13727" max="13727" width="9.140625" customWidth="1"/>
    <col min="13728" max="13728" width="3.85546875" customWidth="1"/>
    <col min="13729" max="13729" width="4.42578125" customWidth="1"/>
    <col min="13730" max="13730" width="5.5703125" customWidth="1"/>
    <col min="13731" max="13732" width="5.42578125" customWidth="1"/>
    <col min="13733" max="13733" width="5.5703125" customWidth="1"/>
    <col min="13734" max="13734" width="17.42578125" customWidth="1"/>
    <col min="13735" max="13735" width="19.42578125" customWidth="1"/>
    <col min="13736" max="13736" width="9.5703125" customWidth="1"/>
    <col min="13737" max="13739" width="4.140625" customWidth="1"/>
    <col min="13740" max="13740" width="3.85546875" customWidth="1"/>
    <col min="13741" max="13742" width="4.42578125" customWidth="1"/>
    <col min="13743" max="13743" width="4.5703125" customWidth="1"/>
    <col min="13744" max="13744" width="6.42578125" customWidth="1"/>
    <col min="13745" max="13745" width="10" customWidth="1"/>
    <col min="13746" max="13746" width="3.85546875" customWidth="1"/>
    <col min="13747" max="13747" width="4.42578125" customWidth="1"/>
    <col min="13748" max="13748" width="5.42578125" customWidth="1"/>
    <col min="13749" max="13749" width="6.140625" customWidth="1"/>
    <col min="13750" max="13750" width="5.85546875" customWidth="1"/>
    <col min="13751" max="13751" width="5.5703125" customWidth="1"/>
    <col min="13752" max="13752" width="9.140625" customWidth="1"/>
    <col min="13753" max="13753" width="3.85546875" customWidth="1"/>
    <col min="13754" max="13754" width="4.42578125" customWidth="1"/>
    <col min="13755" max="13755" width="5.5703125" customWidth="1"/>
    <col min="13756" max="13757" width="5.42578125" customWidth="1"/>
    <col min="13758" max="13758" width="5.5703125" customWidth="1"/>
    <col min="13759" max="13760" width="20.5703125" customWidth="1"/>
    <col min="13761" max="13761" width="9.5703125" customWidth="1"/>
    <col min="13762" max="13764" width="4.140625" customWidth="1"/>
    <col min="13765" max="13765" width="3.85546875" customWidth="1"/>
    <col min="13766" max="13767" width="4.42578125" customWidth="1"/>
    <col min="13768" max="13768" width="4.5703125" customWidth="1"/>
    <col min="13769" max="13769" width="6.42578125" customWidth="1"/>
    <col min="13770" max="13770" width="10" customWidth="1"/>
    <col min="13771" max="13771" width="3.85546875" customWidth="1"/>
    <col min="13772" max="13772" width="4.42578125" customWidth="1"/>
    <col min="13773" max="13773" width="5.42578125" customWidth="1"/>
    <col min="13774" max="13774" width="6.140625" customWidth="1"/>
    <col min="13775" max="13775" width="5.85546875" customWidth="1"/>
    <col min="13776" max="13776" width="5.5703125" customWidth="1"/>
    <col min="13777" max="13777" width="9.140625" customWidth="1"/>
    <col min="13778" max="13778" width="3.85546875" customWidth="1"/>
    <col min="13779" max="13779" width="4.42578125" customWidth="1"/>
    <col min="13780" max="13780" width="5.5703125" customWidth="1"/>
    <col min="13781" max="13782" width="5.42578125" customWidth="1"/>
    <col min="13783" max="13783" width="5.5703125" customWidth="1"/>
    <col min="13784" max="13785" width="21.140625" customWidth="1"/>
    <col min="13786" max="13786" width="9.5703125" customWidth="1"/>
    <col min="13787" max="13789" width="4.140625" customWidth="1"/>
    <col min="13790" max="13790" width="3.85546875" customWidth="1"/>
    <col min="13791" max="13792" width="4.42578125" customWidth="1"/>
    <col min="13793" max="13793" width="4.5703125" customWidth="1"/>
    <col min="13794" max="13794" width="6.42578125" customWidth="1"/>
    <col min="13795" max="13795" width="10" customWidth="1"/>
    <col min="13796" max="13796" width="3.85546875" customWidth="1"/>
    <col min="13797" max="13797" width="4.42578125" customWidth="1"/>
    <col min="13798" max="13798" width="5.42578125" customWidth="1"/>
    <col min="13799" max="13799" width="6.140625" customWidth="1"/>
    <col min="13800" max="13800" width="5.85546875" customWidth="1"/>
    <col min="13801" max="13801" width="5.5703125" customWidth="1"/>
    <col min="13802" max="13802" width="9.140625" customWidth="1"/>
    <col min="13803" max="13803" width="3.85546875" customWidth="1"/>
    <col min="13804" max="13804" width="4.42578125" customWidth="1"/>
    <col min="13805" max="13805" width="5.5703125" customWidth="1"/>
    <col min="13806" max="13807" width="5.42578125" customWidth="1"/>
    <col min="13808" max="13808" width="5.5703125" customWidth="1"/>
    <col min="13809" max="13809" width="0.85546875" customWidth="1"/>
    <col min="13817" max="13817" width="9.5703125" customWidth="1"/>
    <col min="13818" max="13818" width="4.140625" customWidth="1"/>
    <col min="13819" max="13819" width="6.140625" customWidth="1"/>
    <col min="13820" max="13820" width="4.140625" customWidth="1"/>
    <col min="13821" max="13821" width="5.140625" customWidth="1"/>
    <col min="13822" max="13823" width="5.42578125" customWidth="1"/>
    <col min="13824" max="13824" width="4.5703125" customWidth="1"/>
    <col min="13825" max="13825" width="6.42578125" customWidth="1"/>
    <col min="13826" max="13826" width="10" customWidth="1"/>
    <col min="13827" max="13827" width="3.85546875" customWidth="1"/>
    <col min="13828" max="13828" width="4.42578125" customWidth="1"/>
    <col min="13829" max="13829" width="5.42578125" customWidth="1"/>
    <col min="13830" max="13830" width="6.140625" customWidth="1"/>
    <col min="13831" max="13831" width="5.85546875" customWidth="1"/>
    <col min="13832" max="13832" width="6.85546875" customWidth="1"/>
    <col min="13833" max="13833" width="9.140625" customWidth="1"/>
    <col min="13834" max="13834" width="3.85546875" customWidth="1"/>
    <col min="13835" max="13835" width="4.42578125" customWidth="1"/>
    <col min="13836" max="13836" width="5.5703125" customWidth="1"/>
    <col min="13837" max="13838" width="5.42578125" customWidth="1"/>
    <col min="13839" max="13839" width="5.5703125" customWidth="1"/>
    <col min="13840" max="13841" width="27.42578125" customWidth="1"/>
    <col min="13842" max="13842" width="9.5703125" customWidth="1"/>
    <col min="13843" max="13845" width="4.140625" customWidth="1"/>
    <col min="13846" max="13847" width="4.5703125" customWidth="1"/>
    <col min="13848" max="13848" width="4.85546875" customWidth="1"/>
    <col min="13849" max="13849" width="4.5703125" customWidth="1"/>
    <col min="13850" max="13850" width="6.42578125" customWidth="1"/>
    <col min="13851" max="13851" width="10" customWidth="1"/>
    <col min="13852" max="13852" width="3.85546875" customWidth="1"/>
    <col min="13853" max="13853" width="4.42578125" customWidth="1"/>
    <col min="13854" max="13854" width="5.85546875" customWidth="1"/>
    <col min="13855" max="13855" width="6.140625" customWidth="1"/>
    <col min="13856" max="13856" width="5.85546875" customWidth="1"/>
    <col min="13857" max="13857" width="5.5703125" customWidth="1"/>
    <col min="13858" max="13858" width="9.140625" customWidth="1"/>
    <col min="13859" max="13859" width="3.85546875" customWidth="1"/>
    <col min="13860" max="13860" width="4.42578125" customWidth="1"/>
    <col min="13861" max="13861" width="5.5703125" customWidth="1"/>
    <col min="13862" max="13863" width="5.42578125" customWidth="1"/>
    <col min="13864" max="13864" width="5.5703125" customWidth="1"/>
    <col min="13865" max="13865" width="13.85546875" customWidth="1"/>
    <col min="13866" max="13866" width="22.42578125" customWidth="1"/>
    <col min="13867" max="13867" width="9.5703125" customWidth="1"/>
    <col min="13868" max="13870" width="4.140625" customWidth="1"/>
    <col min="13871" max="13873" width="4.42578125" customWidth="1"/>
    <col min="13874" max="13874" width="4.5703125" customWidth="1"/>
    <col min="13875" max="13875" width="6.42578125" customWidth="1"/>
    <col min="13876" max="13876" width="10" customWidth="1"/>
    <col min="13877" max="13877" width="3.85546875" customWidth="1"/>
    <col min="13878" max="13878" width="4.42578125" customWidth="1"/>
    <col min="13879" max="13879" width="5.42578125" customWidth="1"/>
    <col min="13880" max="13880" width="6.140625" customWidth="1"/>
    <col min="13881" max="13881" width="5.85546875" customWidth="1"/>
    <col min="13882" max="13882" width="5.5703125" customWidth="1"/>
    <col min="13883" max="13883" width="9.140625" customWidth="1"/>
    <col min="13884" max="13884" width="3.85546875" customWidth="1"/>
    <col min="13885" max="13885" width="4.42578125" customWidth="1"/>
    <col min="13886" max="13886" width="5.5703125" customWidth="1"/>
    <col min="13887" max="13888" width="5.42578125" customWidth="1"/>
    <col min="13889" max="13889" width="5.5703125" customWidth="1"/>
    <col min="13890" max="13891" width="18.42578125" customWidth="1"/>
    <col min="13892" max="13892" width="9.5703125" customWidth="1"/>
    <col min="13893" max="13895" width="4.140625" customWidth="1"/>
    <col min="13896" max="13896" width="3.85546875" customWidth="1"/>
    <col min="13897" max="13898" width="4.42578125" customWidth="1"/>
    <col min="13899" max="13899" width="4.5703125" customWidth="1"/>
    <col min="13900" max="13900" width="6.42578125" customWidth="1"/>
    <col min="13901" max="13901" width="10" customWidth="1"/>
    <col min="13902" max="13902" width="3.85546875" customWidth="1"/>
    <col min="13903" max="13903" width="4.42578125" customWidth="1"/>
    <col min="13904" max="13904" width="5.42578125" customWidth="1"/>
    <col min="13905" max="13905" width="6.140625" customWidth="1"/>
    <col min="13906" max="13906" width="5.85546875" customWidth="1"/>
    <col min="13907" max="13907" width="5.5703125" customWidth="1"/>
    <col min="13908" max="13908" width="9.140625" customWidth="1"/>
    <col min="13909" max="13909" width="3.85546875" customWidth="1"/>
    <col min="13910" max="13910" width="4.42578125" customWidth="1"/>
    <col min="13911" max="13911" width="5.5703125" customWidth="1"/>
    <col min="13912" max="13913" width="5.42578125" customWidth="1"/>
    <col min="13914" max="13914" width="5.5703125" customWidth="1"/>
    <col min="13915" max="13916" width="23.5703125" customWidth="1"/>
    <col min="13917" max="13917" width="9.5703125" customWidth="1"/>
    <col min="13918" max="13920" width="4.140625" customWidth="1"/>
    <col min="13921" max="13921" width="3.85546875" customWidth="1"/>
    <col min="13922" max="13923" width="4.42578125" customWidth="1"/>
    <col min="13924" max="13924" width="4.5703125" customWidth="1"/>
    <col min="13925" max="13925" width="6.42578125" customWidth="1"/>
    <col min="13926" max="13926" width="10" customWidth="1"/>
    <col min="13927" max="13927" width="3.85546875" customWidth="1"/>
    <col min="13928" max="13928" width="4.42578125" customWidth="1"/>
    <col min="13929" max="13929" width="5.42578125" customWidth="1"/>
    <col min="13930" max="13930" width="6.140625" customWidth="1"/>
    <col min="13931" max="13931" width="5.85546875" customWidth="1"/>
    <col min="13932" max="13932" width="5.5703125" customWidth="1"/>
    <col min="13933" max="13933" width="9.140625" customWidth="1"/>
    <col min="13934" max="13934" width="3.85546875" customWidth="1"/>
    <col min="13935" max="13935" width="4.42578125" customWidth="1"/>
    <col min="13936" max="13936" width="5.5703125" customWidth="1"/>
    <col min="13937" max="13938" width="5.42578125" customWidth="1"/>
    <col min="13939" max="13939" width="5.5703125" customWidth="1"/>
    <col min="13940" max="13941" width="16.5703125" customWidth="1"/>
    <col min="13942" max="13942" width="9.5703125" customWidth="1"/>
    <col min="13943" max="13945" width="4.140625" customWidth="1"/>
    <col min="13946" max="13946" width="3.85546875" customWidth="1"/>
    <col min="13947" max="13948" width="4.42578125" customWidth="1"/>
    <col min="13949" max="13949" width="4.5703125" customWidth="1"/>
    <col min="13950" max="13950" width="6.42578125" customWidth="1"/>
    <col min="13951" max="13951" width="10" customWidth="1"/>
    <col min="13952" max="13952" width="3.85546875" customWidth="1"/>
    <col min="13953" max="13953" width="4.42578125" customWidth="1"/>
    <col min="13954" max="13954" width="5.42578125" customWidth="1"/>
    <col min="13955" max="13955" width="6.140625" customWidth="1"/>
    <col min="13956" max="13956" width="5.85546875" customWidth="1"/>
    <col min="13957" max="13957" width="5.5703125" customWidth="1"/>
    <col min="13958" max="13958" width="9.140625" customWidth="1"/>
    <col min="13959" max="13959" width="3.85546875" customWidth="1"/>
    <col min="13960" max="13960" width="4.42578125" customWidth="1"/>
    <col min="13961" max="13961" width="5.5703125" customWidth="1"/>
    <col min="13962" max="13963" width="5.42578125" customWidth="1"/>
    <col min="13964" max="13964" width="5.5703125" customWidth="1"/>
    <col min="13965" max="13966" width="23.42578125" customWidth="1"/>
    <col min="13967" max="13967" width="9.5703125" customWidth="1"/>
    <col min="13968" max="13970" width="4.140625" customWidth="1"/>
    <col min="13971" max="13971" width="3.85546875" customWidth="1"/>
    <col min="13972" max="13973" width="4.42578125" customWidth="1"/>
    <col min="13974" max="13974" width="4.5703125" customWidth="1"/>
    <col min="13975" max="13975" width="6.42578125" customWidth="1"/>
    <col min="13976" max="13976" width="10" customWidth="1"/>
    <col min="13977" max="13977" width="3.85546875" customWidth="1"/>
    <col min="13978" max="13978" width="4.42578125" customWidth="1"/>
    <col min="13979" max="13979" width="5.42578125" customWidth="1"/>
    <col min="13980" max="13980" width="6.140625" customWidth="1"/>
    <col min="13981" max="13981" width="5.85546875" customWidth="1"/>
    <col min="13982" max="13982" width="5.5703125" customWidth="1"/>
    <col min="13983" max="13983" width="9.140625" customWidth="1"/>
    <col min="13984" max="13984" width="3.85546875" customWidth="1"/>
    <col min="13985" max="13985" width="4.42578125" customWidth="1"/>
    <col min="13986" max="13986" width="5.5703125" customWidth="1"/>
    <col min="13987" max="13988" width="5.42578125" customWidth="1"/>
    <col min="13989" max="13989" width="5.5703125" customWidth="1"/>
    <col min="13990" max="13990" width="17.42578125" customWidth="1"/>
    <col min="13991" max="13991" width="19.42578125" customWidth="1"/>
    <col min="13992" max="13992" width="9.5703125" customWidth="1"/>
    <col min="13993" max="13995" width="4.140625" customWidth="1"/>
    <col min="13996" max="13996" width="3.85546875" customWidth="1"/>
    <col min="13997" max="13998" width="4.42578125" customWidth="1"/>
    <col min="13999" max="13999" width="4.5703125" customWidth="1"/>
    <col min="14000" max="14000" width="6.42578125" customWidth="1"/>
    <col min="14001" max="14001" width="10" customWidth="1"/>
    <col min="14002" max="14002" width="3.85546875" customWidth="1"/>
    <col min="14003" max="14003" width="4.42578125" customWidth="1"/>
    <col min="14004" max="14004" width="5.42578125" customWidth="1"/>
    <col min="14005" max="14005" width="6.140625" customWidth="1"/>
    <col min="14006" max="14006" width="5.85546875" customWidth="1"/>
    <col min="14007" max="14007" width="5.5703125" customWidth="1"/>
    <col min="14008" max="14008" width="9.140625" customWidth="1"/>
    <col min="14009" max="14009" width="3.85546875" customWidth="1"/>
    <col min="14010" max="14010" width="4.42578125" customWidth="1"/>
    <col min="14011" max="14011" width="5.5703125" customWidth="1"/>
    <col min="14012" max="14013" width="5.42578125" customWidth="1"/>
    <col min="14014" max="14014" width="5.5703125" customWidth="1"/>
    <col min="14015" max="14016" width="20.5703125" customWidth="1"/>
    <col min="14017" max="14017" width="9.5703125" customWidth="1"/>
    <col min="14018" max="14020" width="4.140625" customWidth="1"/>
    <col min="14021" max="14021" width="3.85546875" customWidth="1"/>
    <col min="14022" max="14023" width="4.42578125" customWidth="1"/>
    <col min="14024" max="14024" width="4.5703125" customWidth="1"/>
    <col min="14025" max="14025" width="6.42578125" customWidth="1"/>
    <col min="14026" max="14026" width="10" customWidth="1"/>
    <col min="14027" max="14027" width="3.85546875" customWidth="1"/>
    <col min="14028" max="14028" width="4.42578125" customWidth="1"/>
    <col min="14029" max="14029" width="5.42578125" customWidth="1"/>
    <col min="14030" max="14030" width="6.140625" customWidth="1"/>
    <col min="14031" max="14031" width="5.85546875" customWidth="1"/>
    <col min="14032" max="14032" width="5.5703125" customWidth="1"/>
    <col min="14033" max="14033" width="9.140625" customWidth="1"/>
    <col min="14034" max="14034" width="3.85546875" customWidth="1"/>
    <col min="14035" max="14035" width="4.42578125" customWidth="1"/>
    <col min="14036" max="14036" width="5.5703125" customWidth="1"/>
    <col min="14037" max="14038" width="5.42578125" customWidth="1"/>
    <col min="14039" max="14039" width="5.5703125" customWidth="1"/>
    <col min="14040" max="14041" width="21.140625" customWidth="1"/>
    <col min="14042" max="14042" width="9.5703125" customWidth="1"/>
    <col min="14043" max="14045" width="4.140625" customWidth="1"/>
    <col min="14046" max="14046" width="3.85546875" customWidth="1"/>
    <col min="14047" max="14048" width="4.42578125" customWidth="1"/>
    <col min="14049" max="14049" width="4.5703125" customWidth="1"/>
    <col min="14050" max="14050" width="6.42578125" customWidth="1"/>
    <col min="14051" max="14051" width="10" customWidth="1"/>
    <col min="14052" max="14052" width="3.85546875" customWidth="1"/>
    <col min="14053" max="14053" width="4.42578125" customWidth="1"/>
    <col min="14054" max="14054" width="5.42578125" customWidth="1"/>
    <col min="14055" max="14055" width="6.140625" customWidth="1"/>
    <col min="14056" max="14056" width="5.85546875" customWidth="1"/>
    <col min="14057" max="14057" width="5.5703125" customWidth="1"/>
    <col min="14058" max="14058" width="9.140625" customWidth="1"/>
    <col min="14059" max="14059" width="3.85546875" customWidth="1"/>
    <col min="14060" max="14060" width="4.42578125" customWidth="1"/>
    <col min="14061" max="14061" width="5.5703125" customWidth="1"/>
    <col min="14062" max="14063" width="5.42578125" customWidth="1"/>
    <col min="14064" max="14064" width="5.5703125" customWidth="1"/>
    <col min="14065" max="14065" width="0.85546875" customWidth="1"/>
    <col min="14073" max="14073" width="9.5703125" customWidth="1"/>
    <col min="14074" max="14074" width="4.140625" customWidth="1"/>
    <col min="14075" max="14075" width="6.140625" customWidth="1"/>
    <col min="14076" max="14076" width="4.140625" customWidth="1"/>
    <col min="14077" max="14077" width="5.140625" customWidth="1"/>
    <col min="14078" max="14079" width="5.42578125" customWidth="1"/>
    <col min="14080" max="14080" width="4.5703125" customWidth="1"/>
    <col min="14081" max="14081" width="6.42578125" customWidth="1"/>
    <col min="14082" max="14082" width="10" customWidth="1"/>
    <col min="14083" max="14083" width="3.85546875" customWidth="1"/>
    <col min="14084" max="14084" width="4.42578125" customWidth="1"/>
    <col min="14085" max="14085" width="5.42578125" customWidth="1"/>
    <col min="14086" max="14086" width="6.140625" customWidth="1"/>
    <col min="14087" max="14087" width="5.85546875" customWidth="1"/>
    <col min="14088" max="14088" width="6.85546875" customWidth="1"/>
    <col min="14089" max="14089" width="9.140625" customWidth="1"/>
    <col min="14090" max="14090" width="3.85546875" customWidth="1"/>
    <col min="14091" max="14091" width="4.42578125" customWidth="1"/>
    <col min="14092" max="14092" width="5.5703125" customWidth="1"/>
    <col min="14093" max="14094" width="5.42578125" customWidth="1"/>
    <col min="14095" max="14095" width="5.5703125" customWidth="1"/>
    <col min="14096" max="14097" width="27.42578125" customWidth="1"/>
    <col min="14098" max="14098" width="9.5703125" customWidth="1"/>
    <col min="14099" max="14101" width="4.140625" customWidth="1"/>
    <col min="14102" max="14103" width="4.5703125" customWidth="1"/>
    <col min="14104" max="14104" width="4.85546875" customWidth="1"/>
    <col min="14105" max="14105" width="4.5703125" customWidth="1"/>
    <col min="14106" max="14106" width="6.42578125" customWidth="1"/>
    <col min="14107" max="14107" width="10" customWidth="1"/>
    <col min="14108" max="14108" width="3.85546875" customWidth="1"/>
    <col min="14109" max="14109" width="4.42578125" customWidth="1"/>
    <col min="14110" max="14110" width="5.85546875" customWidth="1"/>
    <col min="14111" max="14111" width="6.140625" customWidth="1"/>
    <col min="14112" max="14112" width="5.85546875" customWidth="1"/>
    <col min="14113" max="14113" width="5.5703125" customWidth="1"/>
    <col min="14114" max="14114" width="9.140625" customWidth="1"/>
    <col min="14115" max="14115" width="3.85546875" customWidth="1"/>
    <col min="14116" max="14116" width="4.42578125" customWidth="1"/>
    <col min="14117" max="14117" width="5.5703125" customWidth="1"/>
    <col min="14118" max="14119" width="5.42578125" customWidth="1"/>
    <col min="14120" max="14120" width="5.5703125" customWidth="1"/>
    <col min="14121" max="14121" width="13.85546875" customWidth="1"/>
    <col min="14122" max="14122" width="22.42578125" customWidth="1"/>
    <col min="14123" max="14123" width="9.5703125" customWidth="1"/>
    <col min="14124" max="14126" width="4.140625" customWidth="1"/>
    <col min="14127" max="14129" width="4.42578125" customWidth="1"/>
    <col min="14130" max="14130" width="4.5703125" customWidth="1"/>
    <col min="14131" max="14131" width="6.42578125" customWidth="1"/>
    <col min="14132" max="14132" width="10" customWidth="1"/>
    <col min="14133" max="14133" width="3.85546875" customWidth="1"/>
    <col min="14134" max="14134" width="4.42578125" customWidth="1"/>
    <col min="14135" max="14135" width="5.42578125" customWidth="1"/>
    <col min="14136" max="14136" width="6.140625" customWidth="1"/>
    <col min="14137" max="14137" width="5.85546875" customWidth="1"/>
    <col min="14138" max="14138" width="5.5703125" customWidth="1"/>
    <col min="14139" max="14139" width="9.140625" customWidth="1"/>
    <col min="14140" max="14140" width="3.85546875" customWidth="1"/>
    <col min="14141" max="14141" width="4.42578125" customWidth="1"/>
    <col min="14142" max="14142" width="5.5703125" customWidth="1"/>
    <col min="14143" max="14144" width="5.42578125" customWidth="1"/>
    <col min="14145" max="14145" width="5.5703125" customWidth="1"/>
    <col min="14146" max="14147" width="18.42578125" customWidth="1"/>
    <col min="14148" max="14148" width="9.5703125" customWidth="1"/>
    <col min="14149" max="14151" width="4.140625" customWidth="1"/>
    <col min="14152" max="14152" width="3.85546875" customWidth="1"/>
    <col min="14153" max="14154" width="4.42578125" customWidth="1"/>
    <col min="14155" max="14155" width="4.5703125" customWidth="1"/>
    <col min="14156" max="14156" width="6.42578125" customWidth="1"/>
    <col min="14157" max="14157" width="10" customWidth="1"/>
    <col min="14158" max="14158" width="3.85546875" customWidth="1"/>
    <col min="14159" max="14159" width="4.42578125" customWidth="1"/>
    <col min="14160" max="14160" width="5.42578125" customWidth="1"/>
    <col min="14161" max="14161" width="6.140625" customWidth="1"/>
    <col min="14162" max="14162" width="5.85546875" customWidth="1"/>
    <col min="14163" max="14163" width="5.5703125" customWidth="1"/>
    <col min="14164" max="14164" width="9.140625" customWidth="1"/>
    <col min="14165" max="14165" width="3.85546875" customWidth="1"/>
    <col min="14166" max="14166" width="4.42578125" customWidth="1"/>
    <col min="14167" max="14167" width="5.5703125" customWidth="1"/>
    <col min="14168" max="14169" width="5.42578125" customWidth="1"/>
    <col min="14170" max="14170" width="5.5703125" customWidth="1"/>
    <col min="14171" max="14172" width="23.5703125" customWidth="1"/>
    <col min="14173" max="14173" width="9.5703125" customWidth="1"/>
    <col min="14174" max="14176" width="4.140625" customWidth="1"/>
    <col min="14177" max="14177" width="3.85546875" customWidth="1"/>
    <col min="14178" max="14179" width="4.42578125" customWidth="1"/>
    <col min="14180" max="14180" width="4.5703125" customWidth="1"/>
    <col min="14181" max="14181" width="6.42578125" customWidth="1"/>
    <col min="14182" max="14182" width="10" customWidth="1"/>
    <col min="14183" max="14183" width="3.85546875" customWidth="1"/>
    <col min="14184" max="14184" width="4.42578125" customWidth="1"/>
    <col min="14185" max="14185" width="5.42578125" customWidth="1"/>
    <col min="14186" max="14186" width="6.140625" customWidth="1"/>
    <col min="14187" max="14187" width="5.85546875" customWidth="1"/>
    <col min="14188" max="14188" width="5.5703125" customWidth="1"/>
    <col min="14189" max="14189" width="9.140625" customWidth="1"/>
    <col min="14190" max="14190" width="3.85546875" customWidth="1"/>
    <col min="14191" max="14191" width="4.42578125" customWidth="1"/>
    <col min="14192" max="14192" width="5.5703125" customWidth="1"/>
    <col min="14193" max="14194" width="5.42578125" customWidth="1"/>
    <col min="14195" max="14195" width="5.5703125" customWidth="1"/>
    <col min="14196" max="14197" width="16.5703125" customWidth="1"/>
    <col min="14198" max="14198" width="9.5703125" customWidth="1"/>
    <col min="14199" max="14201" width="4.140625" customWidth="1"/>
    <col min="14202" max="14202" width="3.85546875" customWidth="1"/>
    <col min="14203" max="14204" width="4.42578125" customWidth="1"/>
    <col min="14205" max="14205" width="4.5703125" customWidth="1"/>
    <col min="14206" max="14206" width="6.42578125" customWidth="1"/>
    <col min="14207" max="14207" width="10" customWidth="1"/>
    <col min="14208" max="14208" width="3.85546875" customWidth="1"/>
    <col min="14209" max="14209" width="4.42578125" customWidth="1"/>
    <col min="14210" max="14210" width="5.42578125" customWidth="1"/>
    <col min="14211" max="14211" width="6.140625" customWidth="1"/>
    <col min="14212" max="14212" width="5.85546875" customWidth="1"/>
    <col min="14213" max="14213" width="5.5703125" customWidth="1"/>
    <col min="14214" max="14214" width="9.140625" customWidth="1"/>
    <col min="14215" max="14215" width="3.85546875" customWidth="1"/>
    <col min="14216" max="14216" width="4.42578125" customWidth="1"/>
    <col min="14217" max="14217" width="5.5703125" customWidth="1"/>
    <col min="14218" max="14219" width="5.42578125" customWidth="1"/>
    <col min="14220" max="14220" width="5.5703125" customWidth="1"/>
    <col min="14221" max="14222" width="23.42578125" customWidth="1"/>
    <col min="14223" max="14223" width="9.5703125" customWidth="1"/>
    <col min="14224" max="14226" width="4.140625" customWidth="1"/>
    <col min="14227" max="14227" width="3.85546875" customWidth="1"/>
    <col min="14228" max="14229" width="4.42578125" customWidth="1"/>
    <col min="14230" max="14230" width="4.5703125" customWidth="1"/>
    <col min="14231" max="14231" width="6.42578125" customWidth="1"/>
    <col min="14232" max="14232" width="10" customWidth="1"/>
    <col min="14233" max="14233" width="3.85546875" customWidth="1"/>
    <col min="14234" max="14234" width="4.42578125" customWidth="1"/>
    <col min="14235" max="14235" width="5.42578125" customWidth="1"/>
    <col min="14236" max="14236" width="6.140625" customWidth="1"/>
    <col min="14237" max="14237" width="5.85546875" customWidth="1"/>
    <col min="14238" max="14238" width="5.5703125" customWidth="1"/>
    <col min="14239" max="14239" width="9.140625" customWidth="1"/>
    <col min="14240" max="14240" width="3.85546875" customWidth="1"/>
    <col min="14241" max="14241" width="4.42578125" customWidth="1"/>
    <col min="14242" max="14242" width="5.5703125" customWidth="1"/>
    <col min="14243" max="14244" width="5.42578125" customWidth="1"/>
    <col min="14245" max="14245" width="5.5703125" customWidth="1"/>
    <col min="14246" max="14246" width="17.42578125" customWidth="1"/>
    <col min="14247" max="14247" width="19.42578125" customWidth="1"/>
    <col min="14248" max="14248" width="9.5703125" customWidth="1"/>
    <col min="14249" max="14251" width="4.140625" customWidth="1"/>
    <col min="14252" max="14252" width="3.85546875" customWidth="1"/>
    <col min="14253" max="14254" width="4.42578125" customWidth="1"/>
    <col min="14255" max="14255" width="4.5703125" customWidth="1"/>
    <col min="14256" max="14256" width="6.42578125" customWidth="1"/>
    <col min="14257" max="14257" width="10" customWidth="1"/>
    <col min="14258" max="14258" width="3.85546875" customWidth="1"/>
    <col min="14259" max="14259" width="4.42578125" customWidth="1"/>
    <col min="14260" max="14260" width="5.42578125" customWidth="1"/>
    <col min="14261" max="14261" width="6.140625" customWidth="1"/>
    <col min="14262" max="14262" width="5.85546875" customWidth="1"/>
    <col min="14263" max="14263" width="5.5703125" customWidth="1"/>
    <col min="14264" max="14264" width="9.140625" customWidth="1"/>
    <col min="14265" max="14265" width="3.85546875" customWidth="1"/>
    <col min="14266" max="14266" width="4.42578125" customWidth="1"/>
    <col min="14267" max="14267" width="5.5703125" customWidth="1"/>
    <col min="14268" max="14269" width="5.42578125" customWidth="1"/>
    <col min="14270" max="14270" width="5.5703125" customWidth="1"/>
    <col min="14271" max="14272" width="20.5703125" customWidth="1"/>
    <col min="14273" max="14273" width="9.5703125" customWidth="1"/>
    <col min="14274" max="14276" width="4.140625" customWidth="1"/>
    <col min="14277" max="14277" width="3.85546875" customWidth="1"/>
    <col min="14278" max="14279" width="4.42578125" customWidth="1"/>
    <col min="14280" max="14280" width="4.5703125" customWidth="1"/>
    <col min="14281" max="14281" width="6.42578125" customWidth="1"/>
    <col min="14282" max="14282" width="10" customWidth="1"/>
    <col min="14283" max="14283" width="3.85546875" customWidth="1"/>
    <col min="14284" max="14284" width="4.42578125" customWidth="1"/>
    <col min="14285" max="14285" width="5.42578125" customWidth="1"/>
    <col min="14286" max="14286" width="6.140625" customWidth="1"/>
    <col min="14287" max="14287" width="5.85546875" customWidth="1"/>
    <col min="14288" max="14288" width="5.5703125" customWidth="1"/>
    <col min="14289" max="14289" width="9.140625" customWidth="1"/>
    <col min="14290" max="14290" width="3.85546875" customWidth="1"/>
    <col min="14291" max="14291" width="4.42578125" customWidth="1"/>
    <col min="14292" max="14292" width="5.5703125" customWidth="1"/>
    <col min="14293" max="14294" width="5.42578125" customWidth="1"/>
    <col min="14295" max="14295" width="5.5703125" customWidth="1"/>
    <col min="14296" max="14297" width="21.140625" customWidth="1"/>
    <col min="14298" max="14298" width="9.5703125" customWidth="1"/>
    <col min="14299" max="14301" width="4.140625" customWidth="1"/>
    <col min="14302" max="14302" width="3.85546875" customWidth="1"/>
    <col min="14303" max="14304" width="4.42578125" customWidth="1"/>
    <col min="14305" max="14305" width="4.5703125" customWidth="1"/>
    <col min="14306" max="14306" width="6.42578125" customWidth="1"/>
    <col min="14307" max="14307" width="10" customWidth="1"/>
    <col min="14308" max="14308" width="3.85546875" customWidth="1"/>
    <col min="14309" max="14309" width="4.42578125" customWidth="1"/>
    <col min="14310" max="14310" width="5.42578125" customWidth="1"/>
    <col min="14311" max="14311" width="6.140625" customWidth="1"/>
    <col min="14312" max="14312" width="5.85546875" customWidth="1"/>
    <col min="14313" max="14313" width="5.5703125" customWidth="1"/>
    <col min="14314" max="14314" width="9.140625" customWidth="1"/>
    <col min="14315" max="14315" width="3.85546875" customWidth="1"/>
    <col min="14316" max="14316" width="4.42578125" customWidth="1"/>
    <col min="14317" max="14317" width="5.5703125" customWidth="1"/>
    <col min="14318" max="14319" width="5.42578125" customWidth="1"/>
    <col min="14320" max="14320" width="5.5703125" customWidth="1"/>
    <col min="14321" max="14321" width="0.85546875" customWidth="1"/>
    <col min="14329" max="14329" width="9.5703125" customWidth="1"/>
    <col min="14330" max="14330" width="4.140625" customWidth="1"/>
    <col min="14331" max="14331" width="6.140625" customWidth="1"/>
    <col min="14332" max="14332" width="4.140625" customWidth="1"/>
    <col min="14333" max="14333" width="5.140625" customWidth="1"/>
    <col min="14334" max="14335" width="5.42578125" customWidth="1"/>
    <col min="14336" max="14336" width="4.5703125" customWidth="1"/>
    <col min="14337" max="14337" width="6.42578125" customWidth="1"/>
    <col min="14338" max="14338" width="10" customWidth="1"/>
    <col min="14339" max="14339" width="3.85546875" customWidth="1"/>
    <col min="14340" max="14340" width="4.42578125" customWidth="1"/>
    <col min="14341" max="14341" width="5.42578125" customWidth="1"/>
    <col min="14342" max="14342" width="6.140625" customWidth="1"/>
    <col min="14343" max="14343" width="5.85546875" customWidth="1"/>
    <col min="14344" max="14344" width="6.85546875" customWidth="1"/>
    <col min="14345" max="14345" width="9.140625" customWidth="1"/>
    <col min="14346" max="14346" width="3.85546875" customWidth="1"/>
    <col min="14347" max="14347" width="4.42578125" customWidth="1"/>
    <col min="14348" max="14348" width="5.5703125" customWidth="1"/>
    <col min="14349" max="14350" width="5.42578125" customWidth="1"/>
    <col min="14351" max="14351" width="5.5703125" customWidth="1"/>
    <col min="14352" max="14353" width="27.42578125" customWidth="1"/>
    <col min="14354" max="14354" width="9.5703125" customWidth="1"/>
    <col min="14355" max="14357" width="4.140625" customWidth="1"/>
    <col min="14358" max="14359" width="4.5703125" customWidth="1"/>
    <col min="14360" max="14360" width="4.85546875" customWidth="1"/>
    <col min="14361" max="14361" width="4.5703125" customWidth="1"/>
    <col min="14362" max="14362" width="6.42578125" customWidth="1"/>
    <col min="14363" max="14363" width="10" customWidth="1"/>
    <col min="14364" max="14364" width="3.85546875" customWidth="1"/>
    <col min="14365" max="14365" width="4.42578125" customWidth="1"/>
    <col min="14366" max="14366" width="5.85546875" customWidth="1"/>
    <col min="14367" max="14367" width="6.140625" customWidth="1"/>
    <col min="14368" max="14368" width="5.85546875" customWidth="1"/>
    <col min="14369" max="14369" width="5.5703125" customWidth="1"/>
    <col min="14370" max="14370" width="9.140625" customWidth="1"/>
    <col min="14371" max="14371" width="3.85546875" customWidth="1"/>
    <col min="14372" max="14372" width="4.42578125" customWidth="1"/>
    <col min="14373" max="14373" width="5.5703125" customWidth="1"/>
    <col min="14374" max="14375" width="5.42578125" customWidth="1"/>
    <col min="14376" max="14376" width="5.5703125" customWidth="1"/>
    <col min="14377" max="14377" width="13.85546875" customWidth="1"/>
    <col min="14378" max="14378" width="22.42578125" customWidth="1"/>
    <col min="14379" max="14379" width="9.5703125" customWidth="1"/>
    <col min="14380" max="14382" width="4.140625" customWidth="1"/>
    <col min="14383" max="14385" width="4.42578125" customWidth="1"/>
    <col min="14386" max="14386" width="4.5703125" customWidth="1"/>
    <col min="14387" max="14387" width="6.42578125" customWidth="1"/>
    <col min="14388" max="14388" width="10" customWidth="1"/>
    <col min="14389" max="14389" width="3.85546875" customWidth="1"/>
    <col min="14390" max="14390" width="4.42578125" customWidth="1"/>
    <col min="14391" max="14391" width="5.42578125" customWidth="1"/>
    <col min="14392" max="14392" width="6.140625" customWidth="1"/>
    <col min="14393" max="14393" width="5.85546875" customWidth="1"/>
    <col min="14394" max="14394" width="5.5703125" customWidth="1"/>
    <col min="14395" max="14395" width="9.140625" customWidth="1"/>
    <col min="14396" max="14396" width="3.85546875" customWidth="1"/>
    <col min="14397" max="14397" width="4.42578125" customWidth="1"/>
    <col min="14398" max="14398" width="5.5703125" customWidth="1"/>
    <col min="14399" max="14400" width="5.42578125" customWidth="1"/>
    <col min="14401" max="14401" width="5.5703125" customWidth="1"/>
    <col min="14402" max="14403" width="18.42578125" customWidth="1"/>
    <col min="14404" max="14404" width="9.5703125" customWidth="1"/>
    <col min="14405" max="14407" width="4.140625" customWidth="1"/>
    <col min="14408" max="14408" width="3.85546875" customWidth="1"/>
    <col min="14409" max="14410" width="4.42578125" customWidth="1"/>
    <col min="14411" max="14411" width="4.5703125" customWidth="1"/>
    <col min="14412" max="14412" width="6.42578125" customWidth="1"/>
    <col min="14413" max="14413" width="10" customWidth="1"/>
    <col min="14414" max="14414" width="3.85546875" customWidth="1"/>
    <col min="14415" max="14415" width="4.42578125" customWidth="1"/>
    <col min="14416" max="14416" width="5.42578125" customWidth="1"/>
    <col min="14417" max="14417" width="6.140625" customWidth="1"/>
    <col min="14418" max="14418" width="5.85546875" customWidth="1"/>
    <col min="14419" max="14419" width="5.5703125" customWidth="1"/>
    <col min="14420" max="14420" width="9.140625" customWidth="1"/>
    <col min="14421" max="14421" width="3.85546875" customWidth="1"/>
    <col min="14422" max="14422" width="4.42578125" customWidth="1"/>
    <col min="14423" max="14423" width="5.5703125" customWidth="1"/>
    <col min="14424" max="14425" width="5.42578125" customWidth="1"/>
    <col min="14426" max="14426" width="5.5703125" customWidth="1"/>
    <col min="14427" max="14428" width="23.5703125" customWidth="1"/>
    <col min="14429" max="14429" width="9.5703125" customWidth="1"/>
    <col min="14430" max="14432" width="4.140625" customWidth="1"/>
    <col min="14433" max="14433" width="3.85546875" customWidth="1"/>
    <col min="14434" max="14435" width="4.42578125" customWidth="1"/>
    <col min="14436" max="14436" width="4.5703125" customWidth="1"/>
    <col min="14437" max="14437" width="6.42578125" customWidth="1"/>
    <col min="14438" max="14438" width="10" customWidth="1"/>
    <col min="14439" max="14439" width="3.85546875" customWidth="1"/>
    <col min="14440" max="14440" width="4.42578125" customWidth="1"/>
    <col min="14441" max="14441" width="5.42578125" customWidth="1"/>
    <col min="14442" max="14442" width="6.140625" customWidth="1"/>
    <col min="14443" max="14443" width="5.85546875" customWidth="1"/>
    <col min="14444" max="14444" width="5.5703125" customWidth="1"/>
    <col min="14445" max="14445" width="9.140625" customWidth="1"/>
    <col min="14446" max="14446" width="3.85546875" customWidth="1"/>
    <col min="14447" max="14447" width="4.42578125" customWidth="1"/>
    <col min="14448" max="14448" width="5.5703125" customWidth="1"/>
    <col min="14449" max="14450" width="5.42578125" customWidth="1"/>
    <col min="14451" max="14451" width="5.5703125" customWidth="1"/>
    <col min="14452" max="14453" width="16.5703125" customWidth="1"/>
    <col min="14454" max="14454" width="9.5703125" customWidth="1"/>
    <col min="14455" max="14457" width="4.140625" customWidth="1"/>
    <col min="14458" max="14458" width="3.85546875" customWidth="1"/>
    <col min="14459" max="14460" width="4.42578125" customWidth="1"/>
    <col min="14461" max="14461" width="4.5703125" customWidth="1"/>
    <col min="14462" max="14462" width="6.42578125" customWidth="1"/>
    <col min="14463" max="14463" width="10" customWidth="1"/>
    <col min="14464" max="14464" width="3.85546875" customWidth="1"/>
    <col min="14465" max="14465" width="4.42578125" customWidth="1"/>
    <col min="14466" max="14466" width="5.42578125" customWidth="1"/>
    <col min="14467" max="14467" width="6.140625" customWidth="1"/>
    <col min="14468" max="14468" width="5.85546875" customWidth="1"/>
    <col min="14469" max="14469" width="5.5703125" customWidth="1"/>
    <col min="14470" max="14470" width="9.140625" customWidth="1"/>
    <col min="14471" max="14471" width="3.85546875" customWidth="1"/>
    <col min="14472" max="14472" width="4.42578125" customWidth="1"/>
    <col min="14473" max="14473" width="5.5703125" customWidth="1"/>
    <col min="14474" max="14475" width="5.42578125" customWidth="1"/>
    <col min="14476" max="14476" width="5.5703125" customWidth="1"/>
    <col min="14477" max="14478" width="23.42578125" customWidth="1"/>
    <col min="14479" max="14479" width="9.5703125" customWidth="1"/>
    <col min="14480" max="14482" width="4.140625" customWidth="1"/>
    <col min="14483" max="14483" width="3.85546875" customWidth="1"/>
    <col min="14484" max="14485" width="4.42578125" customWidth="1"/>
    <col min="14486" max="14486" width="4.5703125" customWidth="1"/>
    <col min="14487" max="14487" width="6.42578125" customWidth="1"/>
    <col min="14488" max="14488" width="10" customWidth="1"/>
    <col min="14489" max="14489" width="3.85546875" customWidth="1"/>
    <col min="14490" max="14490" width="4.42578125" customWidth="1"/>
    <col min="14491" max="14491" width="5.42578125" customWidth="1"/>
    <col min="14492" max="14492" width="6.140625" customWidth="1"/>
    <col min="14493" max="14493" width="5.85546875" customWidth="1"/>
    <col min="14494" max="14494" width="5.5703125" customWidth="1"/>
    <col min="14495" max="14495" width="9.140625" customWidth="1"/>
    <col min="14496" max="14496" width="3.85546875" customWidth="1"/>
    <col min="14497" max="14497" width="4.42578125" customWidth="1"/>
    <col min="14498" max="14498" width="5.5703125" customWidth="1"/>
    <col min="14499" max="14500" width="5.42578125" customWidth="1"/>
    <col min="14501" max="14501" width="5.5703125" customWidth="1"/>
    <col min="14502" max="14502" width="17.42578125" customWidth="1"/>
    <col min="14503" max="14503" width="19.42578125" customWidth="1"/>
    <col min="14504" max="14504" width="9.5703125" customWidth="1"/>
    <col min="14505" max="14507" width="4.140625" customWidth="1"/>
    <col min="14508" max="14508" width="3.85546875" customWidth="1"/>
    <col min="14509" max="14510" width="4.42578125" customWidth="1"/>
    <col min="14511" max="14511" width="4.5703125" customWidth="1"/>
    <col min="14512" max="14512" width="6.42578125" customWidth="1"/>
    <col min="14513" max="14513" width="10" customWidth="1"/>
    <col min="14514" max="14514" width="3.85546875" customWidth="1"/>
    <col min="14515" max="14515" width="4.42578125" customWidth="1"/>
    <col min="14516" max="14516" width="5.42578125" customWidth="1"/>
    <col min="14517" max="14517" width="6.140625" customWidth="1"/>
    <col min="14518" max="14518" width="5.85546875" customWidth="1"/>
    <col min="14519" max="14519" width="5.5703125" customWidth="1"/>
    <col min="14520" max="14520" width="9.140625" customWidth="1"/>
    <col min="14521" max="14521" width="3.85546875" customWidth="1"/>
    <col min="14522" max="14522" width="4.42578125" customWidth="1"/>
    <col min="14523" max="14523" width="5.5703125" customWidth="1"/>
    <col min="14524" max="14525" width="5.42578125" customWidth="1"/>
    <col min="14526" max="14526" width="5.5703125" customWidth="1"/>
    <col min="14527" max="14528" width="20.5703125" customWidth="1"/>
    <col min="14529" max="14529" width="9.5703125" customWidth="1"/>
    <col min="14530" max="14532" width="4.140625" customWidth="1"/>
    <col min="14533" max="14533" width="3.85546875" customWidth="1"/>
    <col min="14534" max="14535" width="4.42578125" customWidth="1"/>
    <col min="14536" max="14536" width="4.5703125" customWidth="1"/>
    <col min="14537" max="14537" width="6.42578125" customWidth="1"/>
    <col min="14538" max="14538" width="10" customWidth="1"/>
    <col min="14539" max="14539" width="3.85546875" customWidth="1"/>
    <col min="14540" max="14540" width="4.42578125" customWidth="1"/>
    <col min="14541" max="14541" width="5.42578125" customWidth="1"/>
    <col min="14542" max="14542" width="6.140625" customWidth="1"/>
    <col min="14543" max="14543" width="5.85546875" customWidth="1"/>
    <col min="14544" max="14544" width="5.5703125" customWidth="1"/>
    <col min="14545" max="14545" width="9.140625" customWidth="1"/>
    <col min="14546" max="14546" width="3.85546875" customWidth="1"/>
    <col min="14547" max="14547" width="4.42578125" customWidth="1"/>
    <col min="14548" max="14548" width="5.5703125" customWidth="1"/>
    <col min="14549" max="14550" width="5.42578125" customWidth="1"/>
    <col min="14551" max="14551" width="5.5703125" customWidth="1"/>
    <col min="14552" max="14553" width="21.140625" customWidth="1"/>
    <col min="14554" max="14554" width="9.5703125" customWidth="1"/>
    <col min="14555" max="14557" width="4.140625" customWidth="1"/>
    <col min="14558" max="14558" width="3.85546875" customWidth="1"/>
    <col min="14559" max="14560" width="4.42578125" customWidth="1"/>
    <col min="14561" max="14561" width="4.5703125" customWidth="1"/>
    <col min="14562" max="14562" width="6.42578125" customWidth="1"/>
    <col min="14563" max="14563" width="10" customWidth="1"/>
    <col min="14564" max="14564" width="3.85546875" customWidth="1"/>
    <col min="14565" max="14565" width="4.42578125" customWidth="1"/>
    <col min="14566" max="14566" width="5.42578125" customWidth="1"/>
    <col min="14567" max="14567" width="6.140625" customWidth="1"/>
    <col min="14568" max="14568" width="5.85546875" customWidth="1"/>
    <col min="14569" max="14569" width="5.5703125" customWidth="1"/>
    <col min="14570" max="14570" width="9.140625" customWidth="1"/>
    <col min="14571" max="14571" width="3.85546875" customWidth="1"/>
    <col min="14572" max="14572" width="4.42578125" customWidth="1"/>
    <col min="14573" max="14573" width="5.5703125" customWidth="1"/>
    <col min="14574" max="14575" width="5.42578125" customWidth="1"/>
    <col min="14576" max="14576" width="5.5703125" customWidth="1"/>
    <col min="14577" max="14577" width="0.85546875" customWidth="1"/>
    <col min="14585" max="14585" width="9.5703125" customWidth="1"/>
    <col min="14586" max="14586" width="4.140625" customWidth="1"/>
    <col min="14587" max="14587" width="6.140625" customWidth="1"/>
    <col min="14588" max="14588" width="4.140625" customWidth="1"/>
    <col min="14589" max="14589" width="5.140625" customWidth="1"/>
    <col min="14590" max="14591" width="5.42578125" customWidth="1"/>
    <col min="14592" max="14592" width="4.5703125" customWidth="1"/>
    <col min="14593" max="14593" width="6.42578125" customWidth="1"/>
    <col min="14594" max="14594" width="10" customWidth="1"/>
    <col min="14595" max="14595" width="3.85546875" customWidth="1"/>
    <col min="14596" max="14596" width="4.42578125" customWidth="1"/>
    <col min="14597" max="14597" width="5.42578125" customWidth="1"/>
    <col min="14598" max="14598" width="6.140625" customWidth="1"/>
    <col min="14599" max="14599" width="5.85546875" customWidth="1"/>
    <col min="14600" max="14600" width="6.85546875" customWidth="1"/>
    <col min="14601" max="14601" width="9.140625" customWidth="1"/>
    <col min="14602" max="14602" width="3.85546875" customWidth="1"/>
    <col min="14603" max="14603" width="4.42578125" customWidth="1"/>
    <col min="14604" max="14604" width="5.5703125" customWidth="1"/>
    <col min="14605" max="14606" width="5.42578125" customWidth="1"/>
    <col min="14607" max="14607" width="5.5703125" customWidth="1"/>
    <col min="14608" max="14609" width="27.42578125" customWidth="1"/>
    <col min="14610" max="14610" width="9.5703125" customWidth="1"/>
    <col min="14611" max="14613" width="4.140625" customWidth="1"/>
    <col min="14614" max="14615" width="4.5703125" customWidth="1"/>
    <col min="14616" max="14616" width="4.85546875" customWidth="1"/>
    <col min="14617" max="14617" width="4.5703125" customWidth="1"/>
    <col min="14618" max="14618" width="6.42578125" customWidth="1"/>
    <col min="14619" max="14619" width="10" customWidth="1"/>
    <col min="14620" max="14620" width="3.85546875" customWidth="1"/>
    <col min="14621" max="14621" width="4.42578125" customWidth="1"/>
    <col min="14622" max="14622" width="5.85546875" customWidth="1"/>
    <col min="14623" max="14623" width="6.140625" customWidth="1"/>
    <col min="14624" max="14624" width="5.85546875" customWidth="1"/>
    <col min="14625" max="14625" width="5.5703125" customWidth="1"/>
    <col min="14626" max="14626" width="9.140625" customWidth="1"/>
    <col min="14627" max="14627" width="3.85546875" customWidth="1"/>
    <col min="14628" max="14628" width="4.42578125" customWidth="1"/>
    <col min="14629" max="14629" width="5.5703125" customWidth="1"/>
    <col min="14630" max="14631" width="5.42578125" customWidth="1"/>
    <col min="14632" max="14632" width="5.5703125" customWidth="1"/>
    <col min="14633" max="14633" width="13.85546875" customWidth="1"/>
    <col min="14634" max="14634" width="22.42578125" customWidth="1"/>
    <col min="14635" max="14635" width="9.5703125" customWidth="1"/>
    <col min="14636" max="14638" width="4.140625" customWidth="1"/>
    <col min="14639" max="14641" width="4.42578125" customWidth="1"/>
    <col min="14642" max="14642" width="4.5703125" customWidth="1"/>
    <col min="14643" max="14643" width="6.42578125" customWidth="1"/>
    <col min="14644" max="14644" width="10" customWidth="1"/>
    <col min="14645" max="14645" width="3.85546875" customWidth="1"/>
    <col min="14646" max="14646" width="4.42578125" customWidth="1"/>
    <col min="14647" max="14647" width="5.42578125" customWidth="1"/>
    <col min="14648" max="14648" width="6.140625" customWidth="1"/>
    <col min="14649" max="14649" width="5.85546875" customWidth="1"/>
    <col min="14650" max="14650" width="5.5703125" customWidth="1"/>
    <col min="14651" max="14651" width="9.140625" customWidth="1"/>
    <col min="14652" max="14652" width="3.85546875" customWidth="1"/>
    <col min="14653" max="14653" width="4.42578125" customWidth="1"/>
    <col min="14654" max="14654" width="5.5703125" customWidth="1"/>
    <col min="14655" max="14656" width="5.42578125" customWidth="1"/>
    <col min="14657" max="14657" width="5.5703125" customWidth="1"/>
    <col min="14658" max="14659" width="18.42578125" customWidth="1"/>
    <col min="14660" max="14660" width="9.5703125" customWidth="1"/>
    <col min="14661" max="14663" width="4.140625" customWidth="1"/>
    <col min="14664" max="14664" width="3.85546875" customWidth="1"/>
    <col min="14665" max="14666" width="4.42578125" customWidth="1"/>
    <col min="14667" max="14667" width="4.5703125" customWidth="1"/>
    <col min="14668" max="14668" width="6.42578125" customWidth="1"/>
    <col min="14669" max="14669" width="10" customWidth="1"/>
    <col min="14670" max="14670" width="3.85546875" customWidth="1"/>
    <col min="14671" max="14671" width="4.42578125" customWidth="1"/>
    <col min="14672" max="14672" width="5.42578125" customWidth="1"/>
    <col min="14673" max="14673" width="6.140625" customWidth="1"/>
    <col min="14674" max="14674" width="5.85546875" customWidth="1"/>
    <col min="14675" max="14675" width="5.5703125" customWidth="1"/>
    <col min="14676" max="14676" width="9.140625" customWidth="1"/>
    <col min="14677" max="14677" width="3.85546875" customWidth="1"/>
    <col min="14678" max="14678" width="4.42578125" customWidth="1"/>
    <col min="14679" max="14679" width="5.5703125" customWidth="1"/>
    <col min="14680" max="14681" width="5.42578125" customWidth="1"/>
    <col min="14682" max="14682" width="5.5703125" customWidth="1"/>
    <col min="14683" max="14684" width="23.5703125" customWidth="1"/>
    <col min="14685" max="14685" width="9.5703125" customWidth="1"/>
    <col min="14686" max="14688" width="4.140625" customWidth="1"/>
    <col min="14689" max="14689" width="3.85546875" customWidth="1"/>
    <col min="14690" max="14691" width="4.42578125" customWidth="1"/>
    <col min="14692" max="14692" width="4.5703125" customWidth="1"/>
    <col min="14693" max="14693" width="6.42578125" customWidth="1"/>
    <col min="14694" max="14694" width="10" customWidth="1"/>
    <col min="14695" max="14695" width="3.85546875" customWidth="1"/>
    <col min="14696" max="14696" width="4.42578125" customWidth="1"/>
    <col min="14697" max="14697" width="5.42578125" customWidth="1"/>
    <col min="14698" max="14698" width="6.140625" customWidth="1"/>
    <col min="14699" max="14699" width="5.85546875" customWidth="1"/>
    <col min="14700" max="14700" width="5.5703125" customWidth="1"/>
    <col min="14701" max="14701" width="9.140625" customWidth="1"/>
    <col min="14702" max="14702" width="3.85546875" customWidth="1"/>
    <col min="14703" max="14703" width="4.42578125" customWidth="1"/>
    <col min="14704" max="14704" width="5.5703125" customWidth="1"/>
    <col min="14705" max="14706" width="5.42578125" customWidth="1"/>
    <col min="14707" max="14707" width="5.5703125" customWidth="1"/>
    <col min="14708" max="14709" width="16.5703125" customWidth="1"/>
    <col min="14710" max="14710" width="9.5703125" customWidth="1"/>
    <col min="14711" max="14713" width="4.140625" customWidth="1"/>
    <col min="14714" max="14714" width="3.85546875" customWidth="1"/>
    <col min="14715" max="14716" width="4.42578125" customWidth="1"/>
    <col min="14717" max="14717" width="4.5703125" customWidth="1"/>
    <col min="14718" max="14718" width="6.42578125" customWidth="1"/>
    <col min="14719" max="14719" width="10" customWidth="1"/>
    <col min="14720" max="14720" width="3.85546875" customWidth="1"/>
    <col min="14721" max="14721" width="4.42578125" customWidth="1"/>
    <col min="14722" max="14722" width="5.42578125" customWidth="1"/>
    <col min="14723" max="14723" width="6.140625" customWidth="1"/>
    <col min="14724" max="14724" width="5.85546875" customWidth="1"/>
    <col min="14725" max="14725" width="5.5703125" customWidth="1"/>
    <col min="14726" max="14726" width="9.140625" customWidth="1"/>
    <col min="14727" max="14727" width="3.85546875" customWidth="1"/>
    <col min="14728" max="14728" width="4.42578125" customWidth="1"/>
    <col min="14729" max="14729" width="5.5703125" customWidth="1"/>
    <col min="14730" max="14731" width="5.42578125" customWidth="1"/>
    <col min="14732" max="14732" width="5.5703125" customWidth="1"/>
    <col min="14733" max="14734" width="23.42578125" customWidth="1"/>
    <col min="14735" max="14735" width="9.5703125" customWidth="1"/>
    <col min="14736" max="14738" width="4.140625" customWidth="1"/>
    <col min="14739" max="14739" width="3.85546875" customWidth="1"/>
    <col min="14740" max="14741" width="4.42578125" customWidth="1"/>
    <col min="14742" max="14742" width="4.5703125" customWidth="1"/>
    <col min="14743" max="14743" width="6.42578125" customWidth="1"/>
    <col min="14744" max="14744" width="10" customWidth="1"/>
    <col min="14745" max="14745" width="3.85546875" customWidth="1"/>
    <col min="14746" max="14746" width="4.42578125" customWidth="1"/>
    <col min="14747" max="14747" width="5.42578125" customWidth="1"/>
    <col min="14748" max="14748" width="6.140625" customWidth="1"/>
    <col min="14749" max="14749" width="5.85546875" customWidth="1"/>
    <col min="14750" max="14750" width="5.5703125" customWidth="1"/>
    <col min="14751" max="14751" width="9.140625" customWidth="1"/>
    <col min="14752" max="14752" width="3.85546875" customWidth="1"/>
    <col min="14753" max="14753" width="4.42578125" customWidth="1"/>
    <col min="14754" max="14754" width="5.5703125" customWidth="1"/>
    <col min="14755" max="14756" width="5.42578125" customWidth="1"/>
    <col min="14757" max="14757" width="5.5703125" customWidth="1"/>
    <col min="14758" max="14758" width="17.42578125" customWidth="1"/>
    <col min="14759" max="14759" width="19.42578125" customWidth="1"/>
    <col min="14760" max="14760" width="9.5703125" customWidth="1"/>
    <col min="14761" max="14763" width="4.140625" customWidth="1"/>
    <col min="14764" max="14764" width="3.85546875" customWidth="1"/>
    <col min="14765" max="14766" width="4.42578125" customWidth="1"/>
    <col min="14767" max="14767" width="4.5703125" customWidth="1"/>
    <col min="14768" max="14768" width="6.42578125" customWidth="1"/>
    <col min="14769" max="14769" width="10" customWidth="1"/>
    <col min="14770" max="14770" width="3.85546875" customWidth="1"/>
    <col min="14771" max="14771" width="4.42578125" customWidth="1"/>
    <col min="14772" max="14772" width="5.42578125" customWidth="1"/>
    <col min="14773" max="14773" width="6.140625" customWidth="1"/>
    <col min="14774" max="14774" width="5.85546875" customWidth="1"/>
    <col min="14775" max="14775" width="5.5703125" customWidth="1"/>
    <col min="14776" max="14776" width="9.140625" customWidth="1"/>
    <col min="14777" max="14777" width="3.85546875" customWidth="1"/>
    <col min="14778" max="14778" width="4.42578125" customWidth="1"/>
    <col min="14779" max="14779" width="5.5703125" customWidth="1"/>
    <col min="14780" max="14781" width="5.42578125" customWidth="1"/>
    <col min="14782" max="14782" width="5.5703125" customWidth="1"/>
    <col min="14783" max="14784" width="20.5703125" customWidth="1"/>
    <col min="14785" max="14785" width="9.5703125" customWidth="1"/>
    <col min="14786" max="14788" width="4.140625" customWidth="1"/>
    <col min="14789" max="14789" width="3.85546875" customWidth="1"/>
    <col min="14790" max="14791" width="4.42578125" customWidth="1"/>
    <col min="14792" max="14792" width="4.5703125" customWidth="1"/>
    <col min="14793" max="14793" width="6.42578125" customWidth="1"/>
    <col min="14794" max="14794" width="10" customWidth="1"/>
    <col min="14795" max="14795" width="3.85546875" customWidth="1"/>
    <col min="14796" max="14796" width="4.42578125" customWidth="1"/>
    <col min="14797" max="14797" width="5.42578125" customWidth="1"/>
    <col min="14798" max="14798" width="6.140625" customWidth="1"/>
    <col min="14799" max="14799" width="5.85546875" customWidth="1"/>
    <col min="14800" max="14800" width="5.5703125" customWidth="1"/>
    <col min="14801" max="14801" width="9.140625" customWidth="1"/>
    <col min="14802" max="14802" width="3.85546875" customWidth="1"/>
    <col min="14803" max="14803" width="4.42578125" customWidth="1"/>
    <col min="14804" max="14804" width="5.5703125" customWidth="1"/>
    <col min="14805" max="14806" width="5.42578125" customWidth="1"/>
    <col min="14807" max="14807" width="5.5703125" customWidth="1"/>
    <col min="14808" max="14809" width="21.140625" customWidth="1"/>
    <col min="14810" max="14810" width="9.5703125" customWidth="1"/>
    <col min="14811" max="14813" width="4.140625" customWidth="1"/>
    <col min="14814" max="14814" width="3.85546875" customWidth="1"/>
    <col min="14815" max="14816" width="4.42578125" customWidth="1"/>
    <col min="14817" max="14817" width="4.5703125" customWidth="1"/>
    <col min="14818" max="14818" width="6.42578125" customWidth="1"/>
    <col min="14819" max="14819" width="10" customWidth="1"/>
    <col min="14820" max="14820" width="3.85546875" customWidth="1"/>
    <col min="14821" max="14821" width="4.42578125" customWidth="1"/>
    <col min="14822" max="14822" width="5.42578125" customWidth="1"/>
    <col min="14823" max="14823" width="6.140625" customWidth="1"/>
    <col min="14824" max="14824" width="5.85546875" customWidth="1"/>
    <col min="14825" max="14825" width="5.5703125" customWidth="1"/>
    <col min="14826" max="14826" width="9.140625" customWidth="1"/>
    <col min="14827" max="14827" width="3.85546875" customWidth="1"/>
    <col min="14828" max="14828" width="4.42578125" customWidth="1"/>
    <col min="14829" max="14829" width="5.5703125" customWidth="1"/>
    <col min="14830" max="14831" width="5.42578125" customWidth="1"/>
    <col min="14832" max="14832" width="5.5703125" customWidth="1"/>
    <col min="14833" max="14833" width="0.85546875" customWidth="1"/>
    <col min="14841" max="14841" width="9.5703125" customWidth="1"/>
    <col min="14842" max="14842" width="4.140625" customWidth="1"/>
    <col min="14843" max="14843" width="6.140625" customWidth="1"/>
    <col min="14844" max="14844" width="4.140625" customWidth="1"/>
    <col min="14845" max="14845" width="5.140625" customWidth="1"/>
    <col min="14846" max="14847" width="5.42578125" customWidth="1"/>
    <col min="14848" max="14848" width="4.5703125" customWidth="1"/>
    <col min="14849" max="14849" width="6.42578125" customWidth="1"/>
    <col min="14850" max="14850" width="10" customWidth="1"/>
    <col min="14851" max="14851" width="3.85546875" customWidth="1"/>
    <col min="14852" max="14852" width="4.42578125" customWidth="1"/>
    <col min="14853" max="14853" width="5.42578125" customWidth="1"/>
    <col min="14854" max="14854" width="6.140625" customWidth="1"/>
    <col min="14855" max="14855" width="5.85546875" customWidth="1"/>
    <col min="14856" max="14856" width="6.85546875" customWidth="1"/>
    <col min="14857" max="14857" width="9.140625" customWidth="1"/>
    <col min="14858" max="14858" width="3.85546875" customWidth="1"/>
    <col min="14859" max="14859" width="4.42578125" customWidth="1"/>
    <col min="14860" max="14860" width="5.5703125" customWidth="1"/>
    <col min="14861" max="14862" width="5.42578125" customWidth="1"/>
    <col min="14863" max="14863" width="5.5703125" customWidth="1"/>
    <col min="14864" max="14865" width="27.42578125" customWidth="1"/>
    <col min="14866" max="14866" width="9.5703125" customWidth="1"/>
    <col min="14867" max="14869" width="4.140625" customWidth="1"/>
    <col min="14870" max="14871" width="4.5703125" customWidth="1"/>
    <col min="14872" max="14872" width="4.85546875" customWidth="1"/>
    <col min="14873" max="14873" width="4.5703125" customWidth="1"/>
    <col min="14874" max="14874" width="6.42578125" customWidth="1"/>
    <col min="14875" max="14875" width="10" customWidth="1"/>
    <col min="14876" max="14876" width="3.85546875" customWidth="1"/>
    <col min="14877" max="14877" width="4.42578125" customWidth="1"/>
    <col min="14878" max="14878" width="5.85546875" customWidth="1"/>
    <col min="14879" max="14879" width="6.140625" customWidth="1"/>
    <col min="14880" max="14880" width="5.85546875" customWidth="1"/>
    <col min="14881" max="14881" width="5.5703125" customWidth="1"/>
    <col min="14882" max="14882" width="9.140625" customWidth="1"/>
    <col min="14883" max="14883" width="3.85546875" customWidth="1"/>
    <col min="14884" max="14884" width="4.42578125" customWidth="1"/>
    <col min="14885" max="14885" width="5.5703125" customWidth="1"/>
    <col min="14886" max="14887" width="5.42578125" customWidth="1"/>
    <col min="14888" max="14888" width="5.5703125" customWidth="1"/>
    <col min="14889" max="14889" width="13.85546875" customWidth="1"/>
    <col min="14890" max="14890" width="22.42578125" customWidth="1"/>
    <col min="14891" max="14891" width="9.5703125" customWidth="1"/>
    <col min="14892" max="14894" width="4.140625" customWidth="1"/>
    <col min="14895" max="14897" width="4.42578125" customWidth="1"/>
    <col min="14898" max="14898" width="4.5703125" customWidth="1"/>
    <col min="14899" max="14899" width="6.42578125" customWidth="1"/>
    <col min="14900" max="14900" width="10" customWidth="1"/>
    <col min="14901" max="14901" width="3.85546875" customWidth="1"/>
    <col min="14902" max="14902" width="4.42578125" customWidth="1"/>
    <col min="14903" max="14903" width="5.42578125" customWidth="1"/>
    <col min="14904" max="14904" width="6.140625" customWidth="1"/>
    <col min="14905" max="14905" width="5.85546875" customWidth="1"/>
    <col min="14906" max="14906" width="5.5703125" customWidth="1"/>
    <col min="14907" max="14907" width="9.140625" customWidth="1"/>
    <col min="14908" max="14908" width="3.85546875" customWidth="1"/>
    <col min="14909" max="14909" width="4.42578125" customWidth="1"/>
    <col min="14910" max="14910" width="5.5703125" customWidth="1"/>
    <col min="14911" max="14912" width="5.42578125" customWidth="1"/>
    <col min="14913" max="14913" width="5.5703125" customWidth="1"/>
    <col min="14914" max="14915" width="18.42578125" customWidth="1"/>
    <col min="14916" max="14916" width="9.5703125" customWidth="1"/>
    <col min="14917" max="14919" width="4.140625" customWidth="1"/>
    <col min="14920" max="14920" width="3.85546875" customWidth="1"/>
    <col min="14921" max="14922" width="4.42578125" customWidth="1"/>
    <col min="14923" max="14923" width="4.5703125" customWidth="1"/>
    <col min="14924" max="14924" width="6.42578125" customWidth="1"/>
    <col min="14925" max="14925" width="10" customWidth="1"/>
    <col min="14926" max="14926" width="3.85546875" customWidth="1"/>
    <col min="14927" max="14927" width="4.42578125" customWidth="1"/>
    <col min="14928" max="14928" width="5.42578125" customWidth="1"/>
    <col min="14929" max="14929" width="6.140625" customWidth="1"/>
    <col min="14930" max="14930" width="5.85546875" customWidth="1"/>
    <col min="14931" max="14931" width="5.5703125" customWidth="1"/>
    <col min="14932" max="14932" width="9.140625" customWidth="1"/>
    <col min="14933" max="14933" width="3.85546875" customWidth="1"/>
    <col min="14934" max="14934" width="4.42578125" customWidth="1"/>
    <col min="14935" max="14935" width="5.5703125" customWidth="1"/>
    <col min="14936" max="14937" width="5.42578125" customWidth="1"/>
    <col min="14938" max="14938" width="5.5703125" customWidth="1"/>
    <col min="14939" max="14940" width="23.5703125" customWidth="1"/>
    <col min="14941" max="14941" width="9.5703125" customWidth="1"/>
    <col min="14942" max="14944" width="4.140625" customWidth="1"/>
    <col min="14945" max="14945" width="3.85546875" customWidth="1"/>
    <col min="14946" max="14947" width="4.42578125" customWidth="1"/>
    <col min="14948" max="14948" width="4.5703125" customWidth="1"/>
    <col min="14949" max="14949" width="6.42578125" customWidth="1"/>
    <col min="14950" max="14950" width="10" customWidth="1"/>
    <col min="14951" max="14951" width="3.85546875" customWidth="1"/>
    <col min="14952" max="14952" width="4.42578125" customWidth="1"/>
    <col min="14953" max="14953" width="5.42578125" customWidth="1"/>
    <col min="14954" max="14954" width="6.140625" customWidth="1"/>
    <col min="14955" max="14955" width="5.85546875" customWidth="1"/>
    <col min="14956" max="14956" width="5.5703125" customWidth="1"/>
    <col min="14957" max="14957" width="9.140625" customWidth="1"/>
    <col min="14958" max="14958" width="3.85546875" customWidth="1"/>
    <col min="14959" max="14959" width="4.42578125" customWidth="1"/>
    <col min="14960" max="14960" width="5.5703125" customWidth="1"/>
    <col min="14961" max="14962" width="5.42578125" customWidth="1"/>
    <col min="14963" max="14963" width="5.5703125" customWidth="1"/>
    <col min="14964" max="14965" width="16.5703125" customWidth="1"/>
    <col min="14966" max="14966" width="9.5703125" customWidth="1"/>
    <col min="14967" max="14969" width="4.140625" customWidth="1"/>
    <col min="14970" max="14970" width="3.85546875" customWidth="1"/>
    <col min="14971" max="14972" width="4.42578125" customWidth="1"/>
    <col min="14973" max="14973" width="4.5703125" customWidth="1"/>
    <col min="14974" max="14974" width="6.42578125" customWidth="1"/>
    <col min="14975" max="14975" width="10" customWidth="1"/>
    <col min="14976" max="14976" width="3.85546875" customWidth="1"/>
    <col min="14977" max="14977" width="4.42578125" customWidth="1"/>
    <col min="14978" max="14978" width="5.42578125" customWidth="1"/>
    <col min="14979" max="14979" width="6.140625" customWidth="1"/>
    <col min="14980" max="14980" width="5.85546875" customWidth="1"/>
    <col min="14981" max="14981" width="5.5703125" customWidth="1"/>
    <col min="14982" max="14982" width="9.140625" customWidth="1"/>
    <col min="14983" max="14983" width="3.85546875" customWidth="1"/>
    <col min="14984" max="14984" width="4.42578125" customWidth="1"/>
    <col min="14985" max="14985" width="5.5703125" customWidth="1"/>
    <col min="14986" max="14987" width="5.42578125" customWidth="1"/>
    <col min="14988" max="14988" width="5.5703125" customWidth="1"/>
    <col min="14989" max="14990" width="23.42578125" customWidth="1"/>
    <col min="14991" max="14991" width="9.5703125" customWidth="1"/>
    <col min="14992" max="14994" width="4.140625" customWidth="1"/>
    <col min="14995" max="14995" width="3.85546875" customWidth="1"/>
    <col min="14996" max="14997" width="4.42578125" customWidth="1"/>
    <col min="14998" max="14998" width="4.5703125" customWidth="1"/>
    <col min="14999" max="14999" width="6.42578125" customWidth="1"/>
    <col min="15000" max="15000" width="10" customWidth="1"/>
    <col min="15001" max="15001" width="3.85546875" customWidth="1"/>
    <col min="15002" max="15002" width="4.42578125" customWidth="1"/>
    <col min="15003" max="15003" width="5.42578125" customWidth="1"/>
    <col min="15004" max="15004" width="6.140625" customWidth="1"/>
    <col min="15005" max="15005" width="5.85546875" customWidth="1"/>
    <col min="15006" max="15006" width="5.5703125" customWidth="1"/>
    <col min="15007" max="15007" width="9.140625" customWidth="1"/>
    <col min="15008" max="15008" width="3.85546875" customWidth="1"/>
    <col min="15009" max="15009" width="4.42578125" customWidth="1"/>
    <col min="15010" max="15010" width="5.5703125" customWidth="1"/>
    <col min="15011" max="15012" width="5.42578125" customWidth="1"/>
    <col min="15013" max="15013" width="5.5703125" customWidth="1"/>
    <col min="15014" max="15014" width="17.42578125" customWidth="1"/>
    <col min="15015" max="15015" width="19.42578125" customWidth="1"/>
    <col min="15016" max="15016" width="9.5703125" customWidth="1"/>
    <col min="15017" max="15019" width="4.140625" customWidth="1"/>
    <col min="15020" max="15020" width="3.85546875" customWidth="1"/>
    <col min="15021" max="15022" width="4.42578125" customWidth="1"/>
    <col min="15023" max="15023" width="4.5703125" customWidth="1"/>
    <col min="15024" max="15024" width="6.42578125" customWidth="1"/>
    <col min="15025" max="15025" width="10" customWidth="1"/>
    <col min="15026" max="15026" width="3.85546875" customWidth="1"/>
    <col min="15027" max="15027" width="4.42578125" customWidth="1"/>
    <col min="15028" max="15028" width="5.42578125" customWidth="1"/>
    <col min="15029" max="15029" width="6.140625" customWidth="1"/>
    <col min="15030" max="15030" width="5.85546875" customWidth="1"/>
    <col min="15031" max="15031" width="5.5703125" customWidth="1"/>
    <col min="15032" max="15032" width="9.140625" customWidth="1"/>
    <col min="15033" max="15033" width="3.85546875" customWidth="1"/>
    <col min="15034" max="15034" width="4.42578125" customWidth="1"/>
    <col min="15035" max="15035" width="5.5703125" customWidth="1"/>
    <col min="15036" max="15037" width="5.42578125" customWidth="1"/>
    <col min="15038" max="15038" width="5.5703125" customWidth="1"/>
    <col min="15039" max="15040" width="20.5703125" customWidth="1"/>
    <col min="15041" max="15041" width="9.5703125" customWidth="1"/>
    <col min="15042" max="15044" width="4.140625" customWidth="1"/>
    <col min="15045" max="15045" width="3.85546875" customWidth="1"/>
    <col min="15046" max="15047" width="4.42578125" customWidth="1"/>
    <col min="15048" max="15048" width="4.5703125" customWidth="1"/>
    <col min="15049" max="15049" width="6.42578125" customWidth="1"/>
    <col min="15050" max="15050" width="10" customWidth="1"/>
    <col min="15051" max="15051" width="3.85546875" customWidth="1"/>
    <col min="15052" max="15052" width="4.42578125" customWidth="1"/>
    <col min="15053" max="15053" width="5.42578125" customWidth="1"/>
    <col min="15054" max="15054" width="6.140625" customWidth="1"/>
    <col min="15055" max="15055" width="5.85546875" customWidth="1"/>
    <col min="15056" max="15056" width="5.5703125" customWidth="1"/>
    <col min="15057" max="15057" width="9.140625" customWidth="1"/>
    <col min="15058" max="15058" width="3.85546875" customWidth="1"/>
    <col min="15059" max="15059" width="4.42578125" customWidth="1"/>
    <col min="15060" max="15060" width="5.5703125" customWidth="1"/>
    <col min="15061" max="15062" width="5.42578125" customWidth="1"/>
    <col min="15063" max="15063" width="5.5703125" customWidth="1"/>
    <col min="15064" max="15065" width="21.140625" customWidth="1"/>
    <col min="15066" max="15066" width="9.5703125" customWidth="1"/>
    <col min="15067" max="15069" width="4.140625" customWidth="1"/>
    <col min="15070" max="15070" width="3.85546875" customWidth="1"/>
    <col min="15071" max="15072" width="4.42578125" customWidth="1"/>
    <col min="15073" max="15073" width="4.5703125" customWidth="1"/>
    <col min="15074" max="15074" width="6.42578125" customWidth="1"/>
    <col min="15075" max="15075" width="10" customWidth="1"/>
    <col min="15076" max="15076" width="3.85546875" customWidth="1"/>
    <col min="15077" max="15077" width="4.42578125" customWidth="1"/>
    <col min="15078" max="15078" width="5.42578125" customWidth="1"/>
    <col min="15079" max="15079" width="6.140625" customWidth="1"/>
    <col min="15080" max="15080" width="5.85546875" customWidth="1"/>
    <col min="15081" max="15081" width="5.5703125" customWidth="1"/>
    <col min="15082" max="15082" width="9.140625" customWidth="1"/>
    <col min="15083" max="15083" width="3.85546875" customWidth="1"/>
    <col min="15084" max="15084" width="4.42578125" customWidth="1"/>
    <col min="15085" max="15085" width="5.5703125" customWidth="1"/>
    <col min="15086" max="15087" width="5.42578125" customWidth="1"/>
    <col min="15088" max="15088" width="5.5703125" customWidth="1"/>
    <col min="15089" max="15089" width="0.85546875" customWidth="1"/>
    <col min="15097" max="15097" width="9.5703125" customWidth="1"/>
    <col min="15098" max="15098" width="4.140625" customWidth="1"/>
    <col min="15099" max="15099" width="6.140625" customWidth="1"/>
    <col min="15100" max="15100" width="4.140625" customWidth="1"/>
    <col min="15101" max="15101" width="5.140625" customWidth="1"/>
    <col min="15102" max="15103" width="5.42578125" customWidth="1"/>
    <col min="15104" max="15104" width="4.5703125" customWidth="1"/>
    <col min="15105" max="15105" width="6.42578125" customWidth="1"/>
    <col min="15106" max="15106" width="10" customWidth="1"/>
    <col min="15107" max="15107" width="3.85546875" customWidth="1"/>
    <col min="15108" max="15108" width="4.42578125" customWidth="1"/>
    <col min="15109" max="15109" width="5.42578125" customWidth="1"/>
    <col min="15110" max="15110" width="6.140625" customWidth="1"/>
    <col min="15111" max="15111" width="5.85546875" customWidth="1"/>
    <col min="15112" max="15112" width="6.85546875" customWidth="1"/>
    <col min="15113" max="15113" width="9.140625" customWidth="1"/>
    <col min="15114" max="15114" width="3.85546875" customWidth="1"/>
    <col min="15115" max="15115" width="4.42578125" customWidth="1"/>
    <col min="15116" max="15116" width="5.5703125" customWidth="1"/>
    <col min="15117" max="15118" width="5.42578125" customWidth="1"/>
    <col min="15119" max="15119" width="5.5703125" customWidth="1"/>
    <col min="15120" max="15121" width="27.42578125" customWidth="1"/>
    <col min="15122" max="15122" width="9.5703125" customWidth="1"/>
    <col min="15123" max="15125" width="4.140625" customWidth="1"/>
    <col min="15126" max="15127" width="4.5703125" customWidth="1"/>
    <col min="15128" max="15128" width="4.85546875" customWidth="1"/>
    <col min="15129" max="15129" width="4.5703125" customWidth="1"/>
    <col min="15130" max="15130" width="6.42578125" customWidth="1"/>
    <col min="15131" max="15131" width="10" customWidth="1"/>
    <col min="15132" max="15132" width="3.85546875" customWidth="1"/>
    <col min="15133" max="15133" width="4.42578125" customWidth="1"/>
    <col min="15134" max="15134" width="5.85546875" customWidth="1"/>
    <col min="15135" max="15135" width="6.140625" customWidth="1"/>
    <col min="15136" max="15136" width="5.85546875" customWidth="1"/>
    <col min="15137" max="15137" width="5.5703125" customWidth="1"/>
    <col min="15138" max="15138" width="9.140625" customWidth="1"/>
    <col min="15139" max="15139" width="3.85546875" customWidth="1"/>
    <col min="15140" max="15140" width="4.42578125" customWidth="1"/>
    <col min="15141" max="15141" width="5.5703125" customWidth="1"/>
    <col min="15142" max="15143" width="5.42578125" customWidth="1"/>
    <col min="15144" max="15144" width="5.5703125" customWidth="1"/>
    <col min="15145" max="15145" width="13.85546875" customWidth="1"/>
    <col min="15146" max="15146" width="22.42578125" customWidth="1"/>
    <col min="15147" max="15147" width="9.5703125" customWidth="1"/>
    <col min="15148" max="15150" width="4.140625" customWidth="1"/>
    <col min="15151" max="15153" width="4.42578125" customWidth="1"/>
    <col min="15154" max="15154" width="4.5703125" customWidth="1"/>
    <col min="15155" max="15155" width="6.42578125" customWidth="1"/>
    <col min="15156" max="15156" width="10" customWidth="1"/>
    <col min="15157" max="15157" width="3.85546875" customWidth="1"/>
    <col min="15158" max="15158" width="4.42578125" customWidth="1"/>
    <col min="15159" max="15159" width="5.42578125" customWidth="1"/>
    <col min="15160" max="15160" width="6.140625" customWidth="1"/>
    <col min="15161" max="15161" width="5.85546875" customWidth="1"/>
    <col min="15162" max="15162" width="5.5703125" customWidth="1"/>
    <col min="15163" max="15163" width="9.140625" customWidth="1"/>
    <col min="15164" max="15164" width="3.85546875" customWidth="1"/>
    <col min="15165" max="15165" width="4.42578125" customWidth="1"/>
    <col min="15166" max="15166" width="5.5703125" customWidth="1"/>
    <col min="15167" max="15168" width="5.42578125" customWidth="1"/>
    <col min="15169" max="15169" width="5.5703125" customWidth="1"/>
    <col min="15170" max="15171" width="18.42578125" customWidth="1"/>
    <col min="15172" max="15172" width="9.5703125" customWidth="1"/>
    <col min="15173" max="15175" width="4.140625" customWidth="1"/>
    <col min="15176" max="15176" width="3.85546875" customWidth="1"/>
    <col min="15177" max="15178" width="4.42578125" customWidth="1"/>
    <col min="15179" max="15179" width="4.5703125" customWidth="1"/>
    <col min="15180" max="15180" width="6.42578125" customWidth="1"/>
    <col min="15181" max="15181" width="10" customWidth="1"/>
    <col min="15182" max="15182" width="3.85546875" customWidth="1"/>
    <col min="15183" max="15183" width="4.42578125" customWidth="1"/>
    <col min="15184" max="15184" width="5.42578125" customWidth="1"/>
    <col min="15185" max="15185" width="6.140625" customWidth="1"/>
    <col min="15186" max="15186" width="5.85546875" customWidth="1"/>
    <col min="15187" max="15187" width="5.5703125" customWidth="1"/>
    <col min="15188" max="15188" width="9.140625" customWidth="1"/>
    <col min="15189" max="15189" width="3.85546875" customWidth="1"/>
    <col min="15190" max="15190" width="4.42578125" customWidth="1"/>
    <col min="15191" max="15191" width="5.5703125" customWidth="1"/>
    <col min="15192" max="15193" width="5.42578125" customWidth="1"/>
    <col min="15194" max="15194" width="5.5703125" customWidth="1"/>
    <col min="15195" max="15196" width="23.5703125" customWidth="1"/>
    <col min="15197" max="15197" width="9.5703125" customWidth="1"/>
    <col min="15198" max="15200" width="4.140625" customWidth="1"/>
    <col min="15201" max="15201" width="3.85546875" customWidth="1"/>
    <col min="15202" max="15203" width="4.42578125" customWidth="1"/>
    <col min="15204" max="15204" width="4.5703125" customWidth="1"/>
    <col min="15205" max="15205" width="6.42578125" customWidth="1"/>
    <col min="15206" max="15206" width="10" customWidth="1"/>
    <col min="15207" max="15207" width="3.85546875" customWidth="1"/>
    <col min="15208" max="15208" width="4.42578125" customWidth="1"/>
    <col min="15209" max="15209" width="5.42578125" customWidth="1"/>
    <col min="15210" max="15210" width="6.140625" customWidth="1"/>
    <col min="15211" max="15211" width="5.85546875" customWidth="1"/>
    <col min="15212" max="15212" width="5.5703125" customWidth="1"/>
    <col min="15213" max="15213" width="9.140625" customWidth="1"/>
    <col min="15214" max="15214" width="3.85546875" customWidth="1"/>
    <col min="15215" max="15215" width="4.42578125" customWidth="1"/>
    <col min="15216" max="15216" width="5.5703125" customWidth="1"/>
    <col min="15217" max="15218" width="5.42578125" customWidth="1"/>
    <col min="15219" max="15219" width="5.5703125" customWidth="1"/>
    <col min="15220" max="15221" width="16.5703125" customWidth="1"/>
    <col min="15222" max="15222" width="9.5703125" customWidth="1"/>
    <col min="15223" max="15225" width="4.140625" customWidth="1"/>
    <col min="15226" max="15226" width="3.85546875" customWidth="1"/>
    <col min="15227" max="15228" width="4.42578125" customWidth="1"/>
    <col min="15229" max="15229" width="4.5703125" customWidth="1"/>
    <col min="15230" max="15230" width="6.42578125" customWidth="1"/>
    <col min="15231" max="15231" width="10" customWidth="1"/>
    <col min="15232" max="15232" width="3.85546875" customWidth="1"/>
    <col min="15233" max="15233" width="4.42578125" customWidth="1"/>
    <col min="15234" max="15234" width="5.42578125" customWidth="1"/>
    <col min="15235" max="15235" width="6.140625" customWidth="1"/>
    <col min="15236" max="15236" width="5.85546875" customWidth="1"/>
    <col min="15237" max="15237" width="5.5703125" customWidth="1"/>
    <col min="15238" max="15238" width="9.140625" customWidth="1"/>
    <col min="15239" max="15239" width="3.85546875" customWidth="1"/>
    <col min="15240" max="15240" width="4.42578125" customWidth="1"/>
    <col min="15241" max="15241" width="5.5703125" customWidth="1"/>
    <col min="15242" max="15243" width="5.42578125" customWidth="1"/>
    <col min="15244" max="15244" width="5.5703125" customWidth="1"/>
    <col min="15245" max="15246" width="23.42578125" customWidth="1"/>
    <col min="15247" max="15247" width="9.5703125" customWidth="1"/>
    <col min="15248" max="15250" width="4.140625" customWidth="1"/>
    <col min="15251" max="15251" width="3.85546875" customWidth="1"/>
    <col min="15252" max="15253" width="4.42578125" customWidth="1"/>
    <col min="15254" max="15254" width="4.5703125" customWidth="1"/>
    <col min="15255" max="15255" width="6.42578125" customWidth="1"/>
    <col min="15256" max="15256" width="10" customWidth="1"/>
    <col min="15257" max="15257" width="3.85546875" customWidth="1"/>
    <col min="15258" max="15258" width="4.42578125" customWidth="1"/>
    <col min="15259" max="15259" width="5.42578125" customWidth="1"/>
    <col min="15260" max="15260" width="6.140625" customWidth="1"/>
    <col min="15261" max="15261" width="5.85546875" customWidth="1"/>
    <col min="15262" max="15262" width="5.5703125" customWidth="1"/>
    <col min="15263" max="15263" width="9.140625" customWidth="1"/>
    <col min="15264" max="15264" width="3.85546875" customWidth="1"/>
    <col min="15265" max="15265" width="4.42578125" customWidth="1"/>
    <col min="15266" max="15266" width="5.5703125" customWidth="1"/>
    <col min="15267" max="15268" width="5.42578125" customWidth="1"/>
    <col min="15269" max="15269" width="5.5703125" customWidth="1"/>
    <col min="15270" max="15270" width="17.42578125" customWidth="1"/>
    <col min="15271" max="15271" width="19.42578125" customWidth="1"/>
    <col min="15272" max="15272" width="9.5703125" customWidth="1"/>
    <col min="15273" max="15275" width="4.140625" customWidth="1"/>
    <col min="15276" max="15276" width="3.85546875" customWidth="1"/>
    <col min="15277" max="15278" width="4.42578125" customWidth="1"/>
    <col min="15279" max="15279" width="4.5703125" customWidth="1"/>
    <col min="15280" max="15280" width="6.42578125" customWidth="1"/>
    <col min="15281" max="15281" width="10" customWidth="1"/>
    <col min="15282" max="15282" width="3.85546875" customWidth="1"/>
    <col min="15283" max="15283" width="4.42578125" customWidth="1"/>
    <col min="15284" max="15284" width="5.42578125" customWidth="1"/>
    <col min="15285" max="15285" width="6.140625" customWidth="1"/>
    <col min="15286" max="15286" width="5.85546875" customWidth="1"/>
    <col min="15287" max="15287" width="5.5703125" customWidth="1"/>
    <col min="15288" max="15288" width="9.140625" customWidth="1"/>
    <col min="15289" max="15289" width="3.85546875" customWidth="1"/>
    <col min="15290" max="15290" width="4.42578125" customWidth="1"/>
    <col min="15291" max="15291" width="5.5703125" customWidth="1"/>
    <col min="15292" max="15293" width="5.42578125" customWidth="1"/>
    <col min="15294" max="15294" width="5.5703125" customWidth="1"/>
    <col min="15295" max="15296" width="20.5703125" customWidth="1"/>
    <col min="15297" max="15297" width="9.5703125" customWidth="1"/>
    <col min="15298" max="15300" width="4.140625" customWidth="1"/>
    <col min="15301" max="15301" width="3.85546875" customWidth="1"/>
    <col min="15302" max="15303" width="4.42578125" customWidth="1"/>
    <col min="15304" max="15304" width="4.5703125" customWidth="1"/>
    <col min="15305" max="15305" width="6.42578125" customWidth="1"/>
    <col min="15306" max="15306" width="10" customWidth="1"/>
    <col min="15307" max="15307" width="3.85546875" customWidth="1"/>
    <col min="15308" max="15308" width="4.42578125" customWidth="1"/>
    <col min="15309" max="15309" width="5.42578125" customWidth="1"/>
    <col min="15310" max="15310" width="6.140625" customWidth="1"/>
    <col min="15311" max="15311" width="5.85546875" customWidth="1"/>
    <col min="15312" max="15312" width="5.5703125" customWidth="1"/>
    <col min="15313" max="15313" width="9.140625" customWidth="1"/>
    <col min="15314" max="15314" width="3.85546875" customWidth="1"/>
    <col min="15315" max="15315" width="4.42578125" customWidth="1"/>
    <col min="15316" max="15316" width="5.5703125" customWidth="1"/>
    <col min="15317" max="15318" width="5.42578125" customWidth="1"/>
    <col min="15319" max="15319" width="5.5703125" customWidth="1"/>
    <col min="15320" max="15321" width="21.140625" customWidth="1"/>
    <col min="15322" max="15322" width="9.5703125" customWidth="1"/>
    <col min="15323" max="15325" width="4.140625" customWidth="1"/>
    <col min="15326" max="15326" width="3.85546875" customWidth="1"/>
    <col min="15327" max="15328" width="4.42578125" customWidth="1"/>
    <col min="15329" max="15329" width="4.5703125" customWidth="1"/>
    <col min="15330" max="15330" width="6.42578125" customWidth="1"/>
    <col min="15331" max="15331" width="10" customWidth="1"/>
    <col min="15332" max="15332" width="3.85546875" customWidth="1"/>
    <col min="15333" max="15333" width="4.42578125" customWidth="1"/>
    <col min="15334" max="15334" width="5.42578125" customWidth="1"/>
    <col min="15335" max="15335" width="6.140625" customWidth="1"/>
    <col min="15336" max="15336" width="5.85546875" customWidth="1"/>
    <col min="15337" max="15337" width="5.5703125" customWidth="1"/>
    <col min="15338" max="15338" width="9.140625" customWidth="1"/>
    <col min="15339" max="15339" width="3.85546875" customWidth="1"/>
    <col min="15340" max="15340" width="4.42578125" customWidth="1"/>
    <col min="15341" max="15341" width="5.5703125" customWidth="1"/>
    <col min="15342" max="15343" width="5.42578125" customWidth="1"/>
    <col min="15344" max="15344" width="5.5703125" customWidth="1"/>
    <col min="15345" max="15345" width="0.85546875" customWidth="1"/>
    <col min="15353" max="15353" width="9.5703125" customWidth="1"/>
    <col min="15354" max="15354" width="4.140625" customWidth="1"/>
    <col min="15355" max="15355" width="6.140625" customWidth="1"/>
    <col min="15356" max="15356" width="4.140625" customWidth="1"/>
    <col min="15357" max="15357" width="5.140625" customWidth="1"/>
    <col min="15358" max="15359" width="5.42578125" customWidth="1"/>
    <col min="15360" max="15360" width="4.5703125" customWidth="1"/>
    <col min="15361" max="15361" width="6.42578125" customWidth="1"/>
    <col min="15362" max="15362" width="10" customWidth="1"/>
    <col min="15363" max="15363" width="3.85546875" customWidth="1"/>
    <col min="15364" max="15364" width="4.42578125" customWidth="1"/>
    <col min="15365" max="15365" width="5.42578125" customWidth="1"/>
    <col min="15366" max="15366" width="6.140625" customWidth="1"/>
    <col min="15367" max="15367" width="5.85546875" customWidth="1"/>
    <col min="15368" max="15368" width="6.85546875" customWidth="1"/>
    <col min="15369" max="15369" width="9.140625" customWidth="1"/>
    <col min="15370" max="15370" width="3.85546875" customWidth="1"/>
    <col min="15371" max="15371" width="4.42578125" customWidth="1"/>
    <col min="15372" max="15372" width="5.5703125" customWidth="1"/>
    <col min="15373" max="15374" width="5.42578125" customWidth="1"/>
    <col min="15375" max="15375" width="5.5703125" customWidth="1"/>
    <col min="15376" max="15377" width="27.42578125" customWidth="1"/>
    <col min="15378" max="15378" width="9.5703125" customWidth="1"/>
    <col min="15379" max="15381" width="4.140625" customWidth="1"/>
    <col min="15382" max="15383" width="4.5703125" customWidth="1"/>
    <col min="15384" max="15384" width="4.85546875" customWidth="1"/>
    <col min="15385" max="15385" width="4.5703125" customWidth="1"/>
    <col min="15386" max="15386" width="6.42578125" customWidth="1"/>
    <col min="15387" max="15387" width="10" customWidth="1"/>
    <col min="15388" max="15388" width="3.85546875" customWidth="1"/>
    <col min="15389" max="15389" width="4.42578125" customWidth="1"/>
    <col min="15390" max="15390" width="5.85546875" customWidth="1"/>
    <col min="15391" max="15391" width="6.140625" customWidth="1"/>
    <col min="15392" max="15392" width="5.85546875" customWidth="1"/>
    <col min="15393" max="15393" width="5.5703125" customWidth="1"/>
    <col min="15394" max="15394" width="9.140625" customWidth="1"/>
    <col min="15395" max="15395" width="3.85546875" customWidth="1"/>
    <col min="15396" max="15396" width="4.42578125" customWidth="1"/>
    <col min="15397" max="15397" width="5.5703125" customWidth="1"/>
    <col min="15398" max="15399" width="5.42578125" customWidth="1"/>
    <col min="15400" max="15400" width="5.5703125" customWidth="1"/>
    <col min="15401" max="15401" width="13.85546875" customWidth="1"/>
    <col min="15402" max="15402" width="22.42578125" customWidth="1"/>
    <col min="15403" max="15403" width="9.5703125" customWidth="1"/>
    <col min="15404" max="15406" width="4.140625" customWidth="1"/>
    <col min="15407" max="15409" width="4.42578125" customWidth="1"/>
    <col min="15410" max="15410" width="4.5703125" customWidth="1"/>
    <col min="15411" max="15411" width="6.42578125" customWidth="1"/>
    <col min="15412" max="15412" width="10" customWidth="1"/>
    <col min="15413" max="15413" width="3.85546875" customWidth="1"/>
    <col min="15414" max="15414" width="4.42578125" customWidth="1"/>
    <col min="15415" max="15415" width="5.42578125" customWidth="1"/>
    <col min="15416" max="15416" width="6.140625" customWidth="1"/>
    <col min="15417" max="15417" width="5.85546875" customWidth="1"/>
    <col min="15418" max="15418" width="5.5703125" customWidth="1"/>
    <col min="15419" max="15419" width="9.140625" customWidth="1"/>
    <col min="15420" max="15420" width="3.85546875" customWidth="1"/>
    <col min="15421" max="15421" width="4.42578125" customWidth="1"/>
    <col min="15422" max="15422" width="5.5703125" customWidth="1"/>
    <col min="15423" max="15424" width="5.42578125" customWidth="1"/>
    <col min="15425" max="15425" width="5.5703125" customWidth="1"/>
    <col min="15426" max="15427" width="18.42578125" customWidth="1"/>
    <col min="15428" max="15428" width="9.5703125" customWidth="1"/>
    <col min="15429" max="15431" width="4.140625" customWidth="1"/>
    <col min="15432" max="15432" width="3.85546875" customWidth="1"/>
    <col min="15433" max="15434" width="4.42578125" customWidth="1"/>
    <col min="15435" max="15435" width="4.5703125" customWidth="1"/>
    <col min="15436" max="15436" width="6.42578125" customWidth="1"/>
    <col min="15437" max="15437" width="10" customWidth="1"/>
    <col min="15438" max="15438" width="3.85546875" customWidth="1"/>
    <col min="15439" max="15439" width="4.42578125" customWidth="1"/>
    <col min="15440" max="15440" width="5.42578125" customWidth="1"/>
    <col min="15441" max="15441" width="6.140625" customWidth="1"/>
    <col min="15442" max="15442" width="5.85546875" customWidth="1"/>
    <col min="15443" max="15443" width="5.5703125" customWidth="1"/>
    <col min="15444" max="15444" width="9.140625" customWidth="1"/>
    <col min="15445" max="15445" width="3.85546875" customWidth="1"/>
    <col min="15446" max="15446" width="4.42578125" customWidth="1"/>
    <col min="15447" max="15447" width="5.5703125" customWidth="1"/>
    <col min="15448" max="15449" width="5.42578125" customWidth="1"/>
    <col min="15450" max="15450" width="5.5703125" customWidth="1"/>
    <col min="15451" max="15452" width="23.5703125" customWidth="1"/>
    <col min="15453" max="15453" width="9.5703125" customWidth="1"/>
    <col min="15454" max="15456" width="4.140625" customWidth="1"/>
    <col min="15457" max="15457" width="3.85546875" customWidth="1"/>
    <col min="15458" max="15459" width="4.42578125" customWidth="1"/>
    <col min="15460" max="15460" width="4.5703125" customWidth="1"/>
    <col min="15461" max="15461" width="6.42578125" customWidth="1"/>
    <col min="15462" max="15462" width="10" customWidth="1"/>
    <col min="15463" max="15463" width="3.85546875" customWidth="1"/>
    <col min="15464" max="15464" width="4.42578125" customWidth="1"/>
    <col min="15465" max="15465" width="5.42578125" customWidth="1"/>
    <col min="15466" max="15466" width="6.140625" customWidth="1"/>
    <col min="15467" max="15467" width="5.85546875" customWidth="1"/>
    <col min="15468" max="15468" width="5.5703125" customWidth="1"/>
    <col min="15469" max="15469" width="9.140625" customWidth="1"/>
    <col min="15470" max="15470" width="3.85546875" customWidth="1"/>
    <col min="15471" max="15471" width="4.42578125" customWidth="1"/>
    <col min="15472" max="15472" width="5.5703125" customWidth="1"/>
    <col min="15473" max="15474" width="5.42578125" customWidth="1"/>
    <col min="15475" max="15475" width="5.5703125" customWidth="1"/>
    <col min="15476" max="15477" width="16.5703125" customWidth="1"/>
    <col min="15478" max="15478" width="9.5703125" customWidth="1"/>
    <col min="15479" max="15481" width="4.140625" customWidth="1"/>
    <col min="15482" max="15482" width="3.85546875" customWidth="1"/>
    <col min="15483" max="15484" width="4.42578125" customWidth="1"/>
    <col min="15485" max="15485" width="4.5703125" customWidth="1"/>
    <col min="15486" max="15486" width="6.42578125" customWidth="1"/>
    <col min="15487" max="15487" width="10" customWidth="1"/>
    <col min="15488" max="15488" width="3.85546875" customWidth="1"/>
    <col min="15489" max="15489" width="4.42578125" customWidth="1"/>
    <col min="15490" max="15490" width="5.42578125" customWidth="1"/>
    <col min="15491" max="15491" width="6.140625" customWidth="1"/>
    <col min="15492" max="15492" width="5.85546875" customWidth="1"/>
    <col min="15493" max="15493" width="5.5703125" customWidth="1"/>
    <col min="15494" max="15494" width="9.140625" customWidth="1"/>
    <col min="15495" max="15495" width="3.85546875" customWidth="1"/>
    <col min="15496" max="15496" width="4.42578125" customWidth="1"/>
    <col min="15497" max="15497" width="5.5703125" customWidth="1"/>
    <col min="15498" max="15499" width="5.42578125" customWidth="1"/>
    <col min="15500" max="15500" width="5.5703125" customWidth="1"/>
    <col min="15501" max="15502" width="23.42578125" customWidth="1"/>
    <col min="15503" max="15503" width="9.5703125" customWidth="1"/>
    <col min="15504" max="15506" width="4.140625" customWidth="1"/>
    <col min="15507" max="15507" width="3.85546875" customWidth="1"/>
    <col min="15508" max="15509" width="4.42578125" customWidth="1"/>
    <col min="15510" max="15510" width="4.5703125" customWidth="1"/>
    <col min="15511" max="15511" width="6.42578125" customWidth="1"/>
    <col min="15512" max="15512" width="10" customWidth="1"/>
    <col min="15513" max="15513" width="3.85546875" customWidth="1"/>
    <col min="15514" max="15514" width="4.42578125" customWidth="1"/>
    <col min="15515" max="15515" width="5.42578125" customWidth="1"/>
    <col min="15516" max="15516" width="6.140625" customWidth="1"/>
    <col min="15517" max="15517" width="5.85546875" customWidth="1"/>
    <col min="15518" max="15518" width="5.5703125" customWidth="1"/>
    <col min="15519" max="15519" width="9.140625" customWidth="1"/>
    <col min="15520" max="15520" width="3.85546875" customWidth="1"/>
    <col min="15521" max="15521" width="4.42578125" customWidth="1"/>
    <col min="15522" max="15522" width="5.5703125" customWidth="1"/>
    <col min="15523" max="15524" width="5.42578125" customWidth="1"/>
    <col min="15525" max="15525" width="5.5703125" customWidth="1"/>
    <col min="15526" max="15526" width="17.42578125" customWidth="1"/>
    <col min="15527" max="15527" width="19.42578125" customWidth="1"/>
    <col min="15528" max="15528" width="9.5703125" customWidth="1"/>
    <col min="15529" max="15531" width="4.140625" customWidth="1"/>
    <col min="15532" max="15532" width="3.85546875" customWidth="1"/>
    <col min="15533" max="15534" width="4.42578125" customWidth="1"/>
    <col min="15535" max="15535" width="4.5703125" customWidth="1"/>
    <col min="15536" max="15536" width="6.42578125" customWidth="1"/>
    <col min="15537" max="15537" width="10" customWidth="1"/>
    <col min="15538" max="15538" width="3.85546875" customWidth="1"/>
    <col min="15539" max="15539" width="4.42578125" customWidth="1"/>
    <col min="15540" max="15540" width="5.42578125" customWidth="1"/>
    <col min="15541" max="15541" width="6.140625" customWidth="1"/>
    <col min="15542" max="15542" width="5.85546875" customWidth="1"/>
    <col min="15543" max="15543" width="5.5703125" customWidth="1"/>
    <col min="15544" max="15544" width="9.140625" customWidth="1"/>
    <col min="15545" max="15545" width="3.85546875" customWidth="1"/>
    <col min="15546" max="15546" width="4.42578125" customWidth="1"/>
    <col min="15547" max="15547" width="5.5703125" customWidth="1"/>
    <col min="15548" max="15549" width="5.42578125" customWidth="1"/>
    <col min="15550" max="15550" width="5.5703125" customWidth="1"/>
    <col min="15551" max="15552" width="20.5703125" customWidth="1"/>
    <col min="15553" max="15553" width="9.5703125" customWidth="1"/>
    <col min="15554" max="15556" width="4.140625" customWidth="1"/>
    <col min="15557" max="15557" width="3.85546875" customWidth="1"/>
    <col min="15558" max="15559" width="4.42578125" customWidth="1"/>
    <col min="15560" max="15560" width="4.5703125" customWidth="1"/>
    <col min="15561" max="15561" width="6.42578125" customWidth="1"/>
    <col min="15562" max="15562" width="10" customWidth="1"/>
    <col min="15563" max="15563" width="3.85546875" customWidth="1"/>
    <col min="15564" max="15564" width="4.42578125" customWidth="1"/>
    <col min="15565" max="15565" width="5.42578125" customWidth="1"/>
    <col min="15566" max="15566" width="6.140625" customWidth="1"/>
    <col min="15567" max="15567" width="5.85546875" customWidth="1"/>
    <col min="15568" max="15568" width="5.5703125" customWidth="1"/>
    <col min="15569" max="15569" width="9.140625" customWidth="1"/>
    <col min="15570" max="15570" width="3.85546875" customWidth="1"/>
    <col min="15571" max="15571" width="4.42578125" customWidth="1"/>
    <col min="15572" max="15572" width="5.5703125" customWidth="1"/>
    <col min="15573" max="15574" width="5.42578125" customWidth="1"/>
    <col min="15575" max="15575" width="5.5703125" customWidth="1"/>
    <col min="15576" max="15577" width="21.140625" customWidth="1"/>
    <col min="15578" max="15578" width="9.5703125" customWidth="1"/>
    <col min="15579" max="15581" width="4.140625" customWidth="1"/>
    <col min="15582" max="15582" width="3.85546875" customWidth="1"/>
    <col min="15583" max="15584" width="4.42578125" customWidth="1"/>
    <col min="15585" max="15585" width="4.5703125" customWidth="1"/>
    <col min="15586" max="15586" width="6.42578125" customWidth="1"/>
    <col min="15587" max="15587" width="10" customWidth="1"/>
    <col min="15588" max="15588" width="3.85546875" customWidth="1"/>
    <col min="15589" max="15589" width="4.42578125" customWidth="1"/>
    <col min="15590" max="15590" width="5.42578125" customWidth="1"/>
    <col min="15591" max="15591" width="6.140625" customWidth="1"/>
    <col min="15592" max="15592" width="5.85546875" customWidth="1"/>
    <col min="15593" max="15593" width="5.5703125" customWidth="1"/>
    <col min="15594" max="15594" width="9.140625" customWidth="1"/>
    <col min="15595" max="15595" width="3.85546875" customWidth="1"/>
    <col min="15596" max="15596" width="4.42578125" customWidth="1"/>
    <col min="15597" max="15597" width="5.5703125" customWidth="1"/>
    <col min="15598" max="15599" width="5.42578125" customWidth="1"/>
    <col min="15600" max="15600" width="5.5703125" customWidth="1"/>
    <col min="15601" max="15601" width="0.85546875" customWidth="1"/>
    <col min="15609" max="15609" width="9.5703125" customWidth="1"/>
    <col min="15610" max="15610" width="4.140625" customWidth="1"/>
    <col min="15611" max="15611" width="6.140625" customWidth="1"/>
    <col min="15612" max="15612" width="4.140625" customWidth="1"/>
    <col min="15613" max="15613" width="5.140625" customWidth="1"/>
    <col min="15614" max="15615" width="5.42578125" customWidth="1"/>
    <col min="15616" max="15616" width="4.5703125" customWidth="1"/>
    <col min="15617" max="15617" width="6.42578125" customWidth="1"/>
    <col min="15618" max="15618" width="10" customWidth="1"/>
    <col min="15619" max="15619" width="3.85546875" customWidth="1"/>
    <col min="15620" max="15620" width="4.42578125" customWidth="1"/>
    <col min="15621" max="15621" width="5.42578125" customWidth="1"/>
    <col min="15622" max="15622" width="6.140625" customWidth="1"/>
    <col min="15623" max="15623" width="5.85546875" customWidth="1"/>
    <col min="15624" max="15624" width="6.85546875" customWidth="1"/>
    <col min="15625" max="15625" width="9.140625" customWidth="1"/>
    <col min="15626" max="15626" width="3.85546875" customWidth="1"/>
    <col min="15627" max="15627" width="4.42578125" customWidth="1"/>
    <col min="15628" max="15628" width="5.5703125" customWidth="1"/>
    <col min="15629" max="15630" width="5.42578125" customWidth="1"/>
    <col min="15631" max="15631" width="5.5703125" customWidth="1"/>
    <col min="15632" max="15633" width="27.42578125" customWidth="1"/>
    <col min="15634" max="15634" width="9.5703125" customWidth="1"/>
    <col min="15635" max="15637" width="4.140625" customWidth="1"/>
    <col min="15638" max="15639" width="4.5703125" customWidth="1"/>
    <col min="15640" max="15640" width="4.85546875" customWidth="1"/>
    <col min="15641" max="15641" width="4.5703125" customWidth="1"/>
    <col min="15642" max="15642" width="6.42578125" customWidth="1"/>
    <col min="15643" max="15643" width="10" customWidth="1"/>
    <col min="15644" max="15644" width="3.85546875" customWidth="1"/>
    <col min="15645" max="15645" width="4.42578125" customWidth="1"/>
    <col min="15646" max="15646" width="5.85546875" customWidth="1"/>
    <col min="15647" max="15647" width="6.140625" customWidth="1"/>
    <col min="15648" max="15648" width="5.85546875" customWidth="1"/>
    <col min="15649" max="15649" width="5.5703125" customWidth="1"/>
    <col min="15650" max="15650" width="9.140625" customWidth="1"/>
    <col min="15651" max="15651" width="3.85546875" customWidth="1"/>
    <col min="15652" max="15652" width="4.42578125" customWidth="1"/>
    <col min="15653" max="15653" width="5.5703125" customWidth="1"/>
    <col min="15654" max="15655" width="5.42578125" customWidth="1"/>
    <col min="15656" max="15656" width="5.5703125" customWidth="1"/>
    <col min="15657" max="15657" width="13.85546875" customWidth="1"/>
    <col min="15658" max="15658" width="22.42578125" customWidth="1"/>
    <col min="15659" max="15659" width="9.5703125" customWidth="1"/>
    <col min="15660" max="15662" width="4.140625" customWidth="1"/>
    <col min="15663" max="15665" width="4.42578125" customWidth="1"/>
    <col min="15666" max="15666" width="4.5703125" customWidth="1"/>
    <col min="15667" max="15667" width="6.42578125" customWidth="1"/>
    <col min="15668" max="15668" width="10" customWidth="1"/>
    <col min="15669" max="15669" width="3.85546875" customWidth="1"/>
    <col min="15670" max="15670" width="4.42578125" customWidth="1"/>
    <col min="15671" max="15671" width="5.42578125" customWidth="1"/>
    <col min="15672" max="15672" width="6.140625" customWidth="1"/>
    <col min="15673" max="15673" width="5.85546875" customWidth="1"/>
    <col min="15674" max="15674" width="5.5703125" customWidth="1"/>
    <col min="15675" max="15675" width="9.140625" customWidth="1"/>
    <col min="15676" max="15676" width="3.85546875" customWidth="1"/>
    <col min="15677" max="15677" width="4.42578125" customWidth="1"/>
    <col min="15678" max="15678" width="5.5703125" customWidth="1"/>
    <col min="15679" max="15680" width="5.42578125" customWidth="1"/>
    <col min="15681" max="15681" width="5.5703125" customWidth="1"/>
    <col min="15682" max="15683" width="18.42578125" customWidth="1"/>
    <col min="15684" max="15684" width="9.5703125" customWidth="1"/>
    <col min="15685" max="15687" width="4.140625" customWidth="1"/>
    <col min="15688" max="15688" width="3.85546875" customWidth="1"/>
    <col min="15689" max="15690" width="4.42578125" customWidth="1"/>
    <col min="15691" max="15691" width="4.5703125" customWidth="1"/>
    <col min="15692" max="15692" width="6.42578125" customWidth="1"/>
    <col min="15693" max="15693" width="10" customWidth="1"/>
    <col min="15694" max="15694" width="3.85546875" customWidth="1"/>
    <col min="15695" max="15695" width="4.42578125" customWidth="1"/>
    <col min="15696" max="15696" width="5.42578125" customWidth="1"/>
    <col min="15697" max="15697" width="6.140625" customWidth="1"/>
    <col min="15698" max="15698" width="5.85546875" customWidth="1"/>
    <col min="15699" max="15699" width="5.5703125" customWidth="1"/>
    <col min="15700" max="15700" width="9.140625" customWidth="1"/>
    <col min="15701" max="15701" width="3.85546875" customWidth="1"/>
    <col min="15702" max="15702" width="4.42578125" customWidth="1"/>
    <col min="15703" max="15703" width="5.5703125" customWidth="1"/>
    <col min="15704" max="15705" width="5.42578125" customWidth="1"/>
    <col min="15706" max="15706" width="5.5703125" customWidth="1"/>
    <col min="15707" max="15708" width="23.5703125" customWidth="1"/>
    <col min="15709" max="15709" width="9.5703125" customWidth="1"/>
    <col min="15710" max="15712" width="4.140625" customWidth="1"/>
    <col min="15713" max="15713" width="3.85546875" customWidth="1"/>
    <col min="15714" max="15715" width="4.42578125" customWidth="1"/>
    <col min="15716" max="15716" width="4.5703125" customWidth="1"/>
    <col min="15717" max="15717" width="6.42578125" customWidth="1"/>
    <col min="15718" max="15718" width="10" customWidth="1"/>
    <col min="15719" max="15719" width="3.85546875" customWidth="1"/>
    <col min="15720" max="15720" width="4.42578125" customWidth="1"/>
    <col min="15721" max="15721" width="5.42578125" customWidth="1"/>
    <col min="15722" max="15722" width="6.140625" customWidth="1"/>
    <col min="15723" max="15723" width="5.85546875" customWidth="1"/>
    <col min="15724" max="15724" width="5.5703125" customWidth="1"/>
    <col min="15725" max="15725" width="9.140625" customWidth="1"/>
    <col min="15726" max="15726" width="3.85546875" customWidth="1"/>
    <col min="15727" max="15727" width="4.42578125" customWidth="1"/>
    <col min="15728" max="15728" width="5.5703125" customWidth="1"/>
    <col min="15729" max="15730" width="5.42578125" customWidth="1"/>
    <col min="15731" max="15731" width="5.5703125" customWidth="1"/>
    <col min="15732" max="15733" width="16.5703125" customWidth="1"/>
    <col min="15734" max="15734" width="9.5703125" customWidth="1"/>
    <col min="15735" max="15737" width="4.140625" customWidth="1"/>
    <col min="15738" max="15738" width="3.85546875" customWidth="1"/>
    <col min="15739" max="15740" width="4.42578125" customWidth="1"/>
    <col min="15741" max="15741" width="4.5703125" customWidth="1"/>
    <col min="15742" max="15742" width="6.42578125" customWidth="1"/>
    <col min="15743" max="15743" width="10" customWidth="1"/>
    <col min="15744" max="15744" width="3.85546875" customWidth="1"/>
    <col min="15745" max="15745" width="4.42578125" customWidth="1"/>
    <col min="15746" max="15746" width="5.42578125" customWidth="1"/>
    <col min="15747" max="15747" width="6.140625" customWidth="1"/>
    <col min="15748" max="15748" width="5.85546875" customWidth="1"/>
    <col min="15749" max="15749" width="5.5703125" customWidth="1"/>
    <col min="15750" max="15750" width="9.140625" customWidth="1"/>
    <col min="15751" max="15751" width="3.85546875" customWidth="1"/>
    <col min="15752" max="15752" width="4.42578125" customWidth="1"/>
    <col min="15753" max="15753" width="5.5703125" customWidth="1"/>
    <col min="15754" max="15755" width="5.42578125" customWidth="1"/>
    <col min="15756" max="15756" width="5.5703125" customWidth="1"/>
    <col min="15757" max="15758" width="23.42578125" customWidth="1"/>
    <col min="15759" max="15759" width="9.5703125" customWidth="1"/>
    <col min="15760" max="15762" width="4.140625" customWidth="1"/>
    <col min="15763" max="15763" width="3.85546875" customWidth="1"/>
    <col min="15764" max="15765" width="4.42578125" customWidth="1"/>
    <col min="15766" max="15766" width="4.5703125" customWidth="1"/>
    <col min="15767" max="15767" width="6.42578125" customWidth="1"/>
    <col min="15768" max="15768" width="10" customWidth="1"/>
    <col min="15769" max="15769" width="3.85546875" customWidth="1"/>
    <col min="15770" max="15770" width="4.42578125" customWidth="1"/>
    <col min="15771" max="15771" width="5.42578125" customWidth="1"/>
    <col min="15772" max="15772" width="6.140625" customWidth="1"/>
    <col min="15773" max="15773" width="5.85546875" customWidth="1"/>
    <col min="15774" max="15774" width="5.5703125" customWidth="1"/>
    <col min="15775" max="15775" width="9.140625" customWidth="1"/>
    <col min="15776" max="15776" width="3.85546875" customWidth="1"/>
    <col min="15777" max="15777" width="4.42578125" customWidth="1"/>
    <col min="15778" max="15778" width="5.5703125" customWidth="1"/>
    <col min="15779" max="15780" width="5.42578125" customWidth="1"/>
    <col min="15781" max="15781" width="5.5703125" customWidth="1"/>
    <col min="15782" max="15782" width="17.42578125" customWidth="1"/>
    <col min="15783" max="15783" width="19.42578125" customWidth="1"/>
    <col min="15784" max="15784" width="9.5703125" customWidth="1"/>
    <col min="15785" max="15787" width="4.140625" customWidth="1"/>
    <col min="15788" max="15788" width="3.85546875" customWidth="1"/>
    <col min="15789" max="15790" width="4.42578125" customWidth="1"/>
    <col min="15791" max="15791" width="4.5703125" customWidth="1"/>
    <col min="15792" max="15792" width="6.42578125" customWidth="1"/>
    <col min="15793" max="15793" width="10" customWidth="1"/>
    <col min="15794" max="15794" width="3.85546875" customWidth="1"/>
    <col min="15795" max="15795" width="4.42578125" customWidth="1"/>
    <col min="15796" max="15796" width="5.42578125" customWidth="1"/>
    <col min="15797" max="15797" width="6.140625" customWidth="1"/>
    <col min="15798" max="15798" width="5.85546875" customWidth="1"/>
    <col min="15799" max="15799" width="5.5703125" customWidth="1"/>
    <col min="15800" max="15800" width="9.140625" customWidth="1"/>
    <col min="15801" max="15801" width="3.85546875" customWidth="1"/>
    <col min="15802" max="15802" width="4.42578125" customWidth="1"/>
    <col min="15803" max="15803" width="5.5703125" customWidth="1"/>
    <col min="15804" max="15805" width="5.42578125" customWidth="1"/>
    <col min="15806" max="15806" width="5.5703125" customWidth="1"/>
    <col min="15807" max="15808" width="20.5703125" customWidth="1"/>
    <col min="15809" max="15809" width="9.5703125" customWidth="1"/>
    <col min="15810" max="15812" width="4.140625" customWidth="1"/>
    <col min="15813" max="15813" width="3.85546875" customWidth="1"/>
    <col min="15814" max="15815" width="4.42578125" customWidth="1"/>
    <col min="15816" max="15816" width="4.5703125" customWidth="1"/>
    <col min="15817" max="15817" width="6.42578125" customWidth="1"/>
    <col min="15818" max="15818" width="10" customWidth="1"/>
    <col min="15819" max="15819" width="3.85546875" customWidth="1"/>
    <col min="15820" max="15820" width="4.42578125" customWidth="1"/>
    <col min="15821" max="15821" width="5.42578125" customWidth="1"/>
    <col min="15822" max="15822" width="6.140625" customWidth="1"/>
    <col min="15823" max="15823" width="5.85546875" customWidth="1"/>
    <col min="15824" max="15824" width="5.5703125" customWidth="1"/>
    <col min="15825" max="15825" width="9.140625" customWidth="1"/>
    <col min="15826" max="15826" width="3.85546875" customWidth="1"/>
    <col min="15827" max="15827" width="4.42578125" customWidth="1"/>
    <col min="15828" max="15828" width="5.5703125" customWidth="1"/>
    <col min="15829" max="15830" width="5.42578125" customWidth="1"/>
    <col min="15831" max="15831" width="5.5703125" customWidth="1"/>
    <col min="15832" max="15833" width="21.140625" customWidth="1"/>
    <col min="15834" max="15834" width="9.5703125" customWidth="1"/>
    <col min="15835" max="15837" width="4.140625" customWidth="1"/>
    <col min="15838" max="15838" width="3.85546875" customWidth="1"/>
    <col min="15839" max="15840" width="4.42578125" customWidth="1"/>
    <col min="15841" max="15841" width="4.5703125" customWidth="1"/>
    <col min="15842" max="15842" width="6.42578125" customWidth="1"/>
    <col min="15843" max="15843" width="10" customWidth="1"/>
    <col min="15844" max="15844" width="3.85546875" customWidth="1"/>
    <col min="15845" max="15845" width="4.42578125" customWidth="1"/>
    <col min="15846" max="15846" width="5.42578125" customWidth="1"/>
    <col min="15847" max="15847" width="6.140625" customWidth="1"/>
    <col min="15848" max="15848" width="5.85546875" customWidth="1"/>
    <col min="15849" max="15849" width="5.5703125" customWidth="1"/>
    <col min="15850" max="15850" width="9.140625" customWidth="1"/>
    <col min="15851" max="15851" width="3.85546875" customWidth="1"/>
    <col min="15852" max="15852" width="4.42578125" customWidth="1"/>
    <col min="15853" max="15853" width="5.5703125" customWidth="1"/>
    <col min="15854" max="15855" width="5.42578125" customWidth="1"/>
    <col min="15856" max="15856" width="5.5703125" customWidth="1"/>
    <col min="15857" max="15857" width="0.85546875" customWidth="1"/>
    <col min="15865" max="15865" width="9.5703125" customWidth="1"/>
    <col min="15866" max="15866" width="4.140625" customWidth="1"/>
    <col min="15867" max="15867" width="6.140625" customWidth="1"/>
    <col min="15868" max="15868" width="4.140625" customWidth="1"/>
    <col min="15869" max="15869" width="5.140625" customWidth="1"/>
    <col min="15870" max="15871" width="5.42578125" customWidth="1"/>
    <col min="15872" max="15872" width="4.5703125" customWidth="1"/>
    <col min="15873" max="15873" width="6.42578125" customWidth="1"/>
    <col min="15874" max="15874" width="10" customWidth="1"/>
    <col min="15875" max="15875" width="3.85546875" customWidth="1"/>
    <col min="15876" max="15876" width="4.42578125" customWidth="1"/>
    <col min="15877" max="15877" width="5.42578125" customWidth="1"/>
    <col min="15878" max="15878" width="6.140625" customWidth="1"/>
    <col min="15879" max="15879" width="5.85546875" customWidth="1"/>
    <col min="15880" max="15880" width="6.85546875" customWidth="1"/>
    <col min="15881" max="15881" width="9.140625" customWidth="1"/>
    <col min="15882" max="15882" width="3.85546875" customWidth="1"/>
    <col min="15883" max="15883" width="4.42578125" customWidth="1"/>
    <col min="15884" max="15884" width="5.5703125" customWidth="1"/>
    <col min="15885" max="15886" width="5.42578125" customWidth="1"/>
    <col min="15887" max="15887" width="5.5703125" customWidth="1"/>
    <col min="15888" max="15889" width="27.42578125" customWidth="1"/>
    <col min="15890" max="15890" width="9.5703125" customWidth="1"/>
    <col min="15891" max="15893" width="4.140625" customWidth="1"/>
    <col min="15894" max="15895" width="4.5703125" customWidth="1"/>
    <col min="15896" max="15896" width="4.85546875" customWidth="1"/>
    <col min="15897" max="15897" width="4.5703125" customWidth="1"/>
    <col min="15898" max="15898" width="6.42578125" customWidth="1"/>
    <col min="15899" max="15899" width="10" customWidth="1"/>
    <col min="15900" max="15900" width="3.85546875" customWidth="1"/>
    <col min="15901" max="15901" width="4.42578125" customWidth="1"/>
    <col min="15902" max="15902" width="5.85546875" customWidth="1"/>
    <col min="15903" max="15903" width="6.140625" customWidth="1"/>
    <col min="15904" max="15904" width="5.85546875" customWidth="1"/>
    <col min="15905" max="15905" width="5.5703125" customWidth="1"/>
    <col min="15906" max="15906" width="9.140625" customWidth="1"/>
    <col min="15907" max="15907" width="3.85546875" customWidth="1"/>
    <col min="15908" max="15908" width="4.42578125" customWidth="1"/>
    <col min="15909" max="15909" width="5.5703125" customWidth="1"/>
    <col min="15910" max="15911" width="5.42578125" customWidth="1"/>
    <col min="15912" max="15912" width="5.5703125" customWidth="1"/>
    <col min="15913" max="15913" width="13.85546875" customWidth="1"/>
    <col min="15914" max="15914" width="22.42578125" customWidth="1"/>
    <col min="15915" max="15915" width="9.5703125" customWidth="1"/>
    <col min="15916" max="15918" width="4.140625" customWidth="1"/>
    <col min="15919" max="15921" width="4.42578125" customWidth="1"/>
    <col min="15922" max="15922" width="4.5703125" customWidth="1"/>
    <col min="15923" max="15923" width="6.42578125" customWidth="1"/>
    <col min="15924" max="15924" width="10" customWidth="1"/>
    <col min="15925" max="15925" width="3.85546875" customWidth="1"/>
    <col min="15926" max="15926" width="4.42578125" customWidth="1"/>
    <col min="15927" max="15927" width="5.42578125" customWidth="1"/>
    <col min="15928" max="15928" width="6.140625" customWidth="1"/>
    <col min="15929" max="15929" width="5.85546875" customWidth="1"/>
    <col min="15930" max="15930" width="5.5703125" customWidth="1"/>
    <col min="15931" max="15931" width="9.140625" customWidth="1"/>
    <col min="15932" max="15932" width="3.85546875" customWidth="1"/>
    <col min="15933" max="15933" width="4.42578125" customWidth="1"/>
    <col min="15934" max="15934" width="5.5703125" customWidth="1"/>
    <col min="15935" max="15936" width="5.42578125" customWidth="1"/>
    <col min="15937" max="15937" width="5.5703125" customWidth="1"/>
    <col min="15938" max="15939" width="18.42578125" customWidth="1"/>
    <col min="15940" max="15940" width="9.5703125" customWidth="1"/>
    <col min="15941" max="15943" width="4.140625" customWidth="1"/>
    <col min="15944" max="15944" width="3.85546875" customWidth="1"/>
    <col min="15945" max="15946" width="4.42578125" customWidth="1"/>
    <col min="15947" max="15947" width="4.5703125" customWidth="1"/>
    <col min="15948" max="15948" width="6.42578125" customWidth="1"/>
    <col min="15949" max="15949" width="10" customWidth="1"/>
    <col min="15950" max="15950" width="3.85546875" customWidth="1"/>
    <col min="15951" max="15951" width="4.42578125" customWidth="1"/>
    <col min="15952" max="15952" width="5.42578125" customWidth="1"/>
    <col min="15953" max="15953" width="6.140625" customWidth="1"/>
    <col min="15954" max="15954" width="5.85546875" customWidth="1"/>
    <col min="15955" max="15955" width="5.5703125" customWidth="1"/>
    <col min="15956" max="15956" width="9.140625" customWidth="1"/>
    <col min="15957" max="15957" width="3.85546875" customWidth="1"/>
    <col min="15958" max="15958" width="4.42578125" customWidth="1"/>
    <col min="15959" max="15959" width="5.5703125" customWidth="1"/>
    <col min="15960" max="15961" width="5.42578125" customWidth="1"/>
    <col min="15962" max="15962" width="5.5703125" customWidth="1"/>
    <col min="15963" max="15964" width="23.5703125" customWidth="1"/>
    <col min="15965" max="15965" width="9.5703125" customWidth="1"/>
    <col min="15966" max="15968" width="4.140625" customWidth="1"/>
    <col min="15969" max="15969" width="3.85546875" customWidth="1"/>
    <col min="15970" max="15971" width="4.42578125" customWidth="1"/>
    <col min="15972" max="15972" width="4.5703125" customWidth="1"/>
    <col min="15973" max="15973" width="6.42578125" customWidth="1"/>
    <col min="15974" max="15974" width="10" customWidth="1"/>
    <col min="15975" max="15975" width="3.85546875" customWidth="1"/>
    <col min="15976" max="15976" width="4.42578125" customWidth="1"/>
    <col min="15977" max="15977" width="5.42578125" customWidth="1"/>
    <col min="15978" max="15978" width="6.140625" customWidth="1"/>
    <col min="15979" max="15979" width="5.85546875" customWidth="1"/>
    <col min="15980" max="15980" width="5.5703125" customWidth="1"/>
    <col min="15981" max="15981" width="9.140625" customWidth="1"/>
    <col min="15982" max="15982" width="3.85546875" customWidth="1"/>
    <col min="15983" max="15983" width="4.42578125" customWidth="1"/>
    <col min="15984" max="15984" width="5.5703125" customWidth="1"/>
    <col min="15985" max="15986" width="5.42578125" customWidth="1"/>
    <col min="15987" max="15987" width="5.5703125" customWidth="1"/>
    <col min="15988" max="15989" width="16.5703125" customWidth="1"/>
    <col min="15990" max="15990" width="9.5703125" customWidth="1"/>
    <col min="15991" max="15993" width="4.140625" customWidth="1"/>
    <col min="15994" max="15994" width="3.85546875" customWidth="1"/>
    <col min="15995" max="15996" width="4.42578125" customWidth="1"/>
    <col min="15997" max="15997" width="4.5703125" customWidth="1"/>
    <col min="15998" max="15998" width="6.42578125" customWidth="1"/>
    <col min="15999" max="15999" width="10" customWidth="1"/>
    <col min="16000" max="16000" width="3.85546875" customWidth="1"/>
    <col min="16001" max="16001" width="4.42578125" customWidth="1"/>
    <col min="16002" max="16002" width="5.42578125" customWidth="1"/>
    <col min="16003" max="16003" width="6.140625" customWidth="1"/>
    <col min="16004" max="16004" width="5.85546875" customWidth="1"/>
    <col min="16005" max="16005" width="5.5703125" customWidth="1"/>
    <col min="16006" max="16006" width="9.140625" customWidth="1"/>
    <col min="16007" max="16007" width="3.85546875" customWidth="1"/>
    <col min="16008" max="16008" width="4.42578125" customWidth="1"/>
    <col min="16009" max="16009" width="5.5703125" customWidth="1"/>
    <col min="16010" max="16011" width="5.42578125" customWidth="1"/>
    <col min="16012" max="16012" width="5.5703125" customWidth="1"/>
    <col min="16013" max="16014" width="23.42578125" customWidth="1"/>
    <col min="16015" max="16015" width="9.5703125" customWidth="1"/>
    <col min="16016" max="16018" width="4.140625" customWidth="1"/>
    <col min="16019" max="16019" width="3.85546875" customWidth="1"/>
    <col min="16020" max="16021" width="4.42578125" customWidth="1"/>
    <col min="16022" max="16022" width="4.5703125" customWidth="1"/>
    <col min="16023" max="16023" width="6.42578125" customWidth="1"/>
    <col min="16024" max="16024" width="10" customWidth="1"/>
    <col min="16025" max="16025" width="3.85546875" customWidth="1"/>
    <col min="16026" max="16026" width="4.42578125" customWidth="1"/>
    <col min="16027" max="16027" width="5.42578125" customWidth="1"/>
    <col min="16028" max="16028" width="6.140625" customWidth="1"/>
    <col min="16029" max="16029" width="5.85546875" customWidth="1"/>
    <col min="16030" max="16030" width="5.5703125" customWidth="1"/>
    <col min="16031" max="16031" width="9.140625" customWidth="1"/>
    <col min="16032" max="16032" width="3.85546875" customWidth="1"/>
    <col min="16033" max="16033" width="4.42578125" customWidth="1"/>
    <col min="16034" max="16034" width="5.5703125" customWidth="1"/>
    <col min="16035" max="16036" width="5.42578125" customWidth="1"/>
    <col min="16037" max="16037" width="5.5703125" customWidth="1"/>
    <col min="16038" max="16038" width="17.42578125" customWidth="1"/>
    <col min="16039" max="16039" width="19.42578125" customWidth="1"/>
    <col min="16040" max="16040" width="9.5703125" customWidth="1"/>
    <col min="16041" max="16043" width="4.140625" customWidth="1"/>
    <col min="16044" max="16044" width="3.85546875" customWidth="1"/>
    <col min="16045" max="16046" width="4.42578125" customWidth="1"/>
    <col min="16047" max="16047" width="4.5703125" customWidth="1"/>
    <col min="16048" max="16048" width="6.42578125" customWidth="1"/>
    <col min="16049" max="16049" width="10" customWidth="1"/>
    <col min="16050" max="16050" width="3.85546875" customWidth="1"/>
    <col min="16051" max="16051" width="4.42578125" customWidth="1"/>
    <col min="16052" max="16052" width="5.42578125" customWidth="1"/>
    <col min="16053" max="16053" width="6.140625" customWidth="1"/>
    <col min="16054" max="16054" width="5.85546875" customWidth="1"/>
    <col min="16055" max="16055" width="5.5703125" customWidth="1"/>
    <col min="16056" max="16056" width="9.140625" customWidth="1"/>
    <col min="16057" max="16057" width="3.85546875" customWidth="1"/>
    <col min="16058" max="16058" width="4.42578125" customWidth="1"/>
    <col min="16059" max="16059" width="5.5703125" customWidth="1"/>
    <col min="16060" max="16061" width="5.42578125" customWidth="1"/>
    <col min="16062" max="16062" width="5.5703125" customWidth="1"/>
    <col min="16063" max="16064" width="20.5703125" customWidth="1"/>
    <col min="16065" max="16065" width="9.5703125" customWidth="1"/>
    <col min="16066" max="16068" width="4.140625" customWidth="1"/>
    <col min="16069" max="16069" width="3.85546875" customWidth="1"/>
    <col min="16070" max="16071" width="4.42578125" customWidth="1"/>
    <col min="16072" max="16072" width="4.5703125" customWidth="1"/>
    <col min="16073" max="16073" width="6.42578125" customWidth="1"/>
    <col min="16074" max="16074" width="10" customWidth="1"/>
    <col min="16075" max="16075" width="3.85546875" customWidth="1"/>
    <col min="16076" max="16076" width="4.42578125" customWidth="1"/>
    <col min="16077" max="16077" width="5.42578125" customWidth="1"/>
    <col min="16078" max="16078" width="6.140625" customWidth="1"/>
    <col min="16079" max="16079" width="5.85546875" customWidth="1"/>
    <col min="16080" max="16080" width="5.5703125" customWidth="1"/>
    <col min="16081" max="16081" width="9.140625" customWidth="1"/>
    <col min="16082" max="16082" width="3.85546875" customWidth="1"/>
    <col min="16083" max="16083" width="4.42578125" customWidth="1"/>
    <col min="16084" max="16084" width="5.5703125" customWidth="1"/>
    <col min="16085" max="16086" width="5.42578125" customWidth="1"/>
    <col min="16087" max="16087" width="5.5703125" customWidth="1"/>
    <col min="16088" max="16089" width="21.140625" customWidth="1"/>
    <col min="16090" max="16090" width="9.5703125" customWidth="1"/>
    <col min="16091" max="16093" width="4.140625" customWidth="1"/>
    <col min="16094" max="16094" width="3.85546875" customWidth="1"/>
    <col min="16095" max="16096" width="4.42578125" customWidth="1"/>
    <col min="16097" max="16097" width="4.5703125" customWidth="1"/>
    <col min="16098" max="16098" width="6.42578125" customWidth="1"/>
    <col min="16099" max="16099" width="10" customWidth="1"/>
    <col min="16100" max="16100" width="3.85546875" customWidth="1"/>
    <col min="16101" max="16101" width="4.42578125" customWidth="1"/>
    <col min="16102" max="16102" width="5.42578125" customWidth="1"/>
    <col min="16103" max="16103" width="6.140625" customWidth="1"/>
    <col min="16104" max="16104" width="5.85546875" customWidth="1"/>
    <col min="16105" max="16105" width="5.5703125" customWidth="1"/>
    <col min="16106" max="16106" width="9.140625" customWidth="1"/>
    <col min="16107" max="16107" width="3.85546875" customWidth="1"/>
    <col min="16108" max="16108" width="4.42578125" customWidth="1"/>
    <col min="16109" max="16109" width="5.5703125" customWidth="1"/>
    <col min="16110" max="16111" width="5.42578125" customWidth="1"/>
    <col min="16112" max="16112" width="5.5703125" customWidth="1"/>
    <col min="16113" max="16113" width="0.85546875" customWidth="1"/>
    <col min="16121" max="16121" width="9.5703125" customWidth="1"/>
    <col min="16122" max="16122" width="4.140625" customWidth="1"/>
    <col min="16123" max="16123" width="6.140625" customWidth="1"/>
    <col min="16124" max="16124" width="4.140625" customWidth="1"/>
    <col min="16125" max="16125" width="5.140625" customWidth="1"/>
    <col min="16126" max="16127" width="5.42578125" customWidth="1"/>
    <col min="16128" max="16128" width="4.5703125" customWidth="1"/>
    <col min="16129" max="16129" width="6.42578125" customWidth="1"/>
    <col min="16130" max="16130" width="10" customWidth="1"/>
    <col min="16131" max="16131" width="3.85546875" customWidth="1"/>
    <col min="16132" max="16132" width="4.42578125" customWidth="1"/>
    <col min="16133" max="16133" width="5.42578125" customWidth="1"/>
    <col min="16134" max="16134" width="6.140625" customWidth="1"/>
    <col min="16135" max="16135" width="5.85546875" customWidth="1"/>
    <col min="16136" max="16136" width="6.85546875" customWidth="1"/>
    <col min="16137" max="16137" width="9.140625" customWidth="1"/>
    <col min="16138" max="16138" width="3.85546875" customWidth="1"/>
    <col min="16139" max="16139" width="4.42578125" customWidth="1"/>
    <col min="16140" max="16140" width="5.5703125" customWidth="1"/>
    <col min="16141" max="16142" width="5.42578125" customWidth="1"/>
    <col min="16143" max="16143" width="5.5703125" customWidth="1"/>
    <col min="16144" max="16145" width="27.42578125" customWidth="1"/>
    <col min="16146" max="16146" width="9.5703125" customWidth="1"/>
    <col min="16147" max="16149" width="4.140625" customWidth="1"/>
    <col min="16150" max="16151" width="4.5703125" customWidth="1"/>
    <col min="16152" max="16152" width="4.85546875" customWidth="1"/>
    <col min="16153" max="16153" width="4.5703125" customWidth="1"/>
    <col min="16154" max="16154" width="6.42578125" customWidth="1"/>
    <col min="16155" max="16155" width="10" customWidth="1"/>
    <col min="16156" max="16156" width="3.85546875" customWidth="1"/>
    <col min="16157" max="16157" width="4.42578125" customWidth="1"/>
    <col min="16158" max="16158" width="5.85546875" customWidth="1"/>
    <col min="16159" max="16159" width="6.140625" customWidth="1"/>
    <col min="16160" max="16160" width="5.85546875" customWidth="1"/>
    <col min="16161" max="16161" width="5.5703125" customWidth="1"/>
    <col min="16162" max="16162" width="9.140625" customWidth="1"/>
    <col min="16163" max="16163" width="3.85546875" customWidth="1"/>
    <col min="16164" max="16164" width="4.42578125" customWidth="1"/>
    <col min="16165" max="16165" width="5.5703125" customWidth="1"/>
    <col min="16166" max="16167" width="5.42578125" customWidth="1"/>
    <col min="16168" max="16168" width="5.5703125" customWidth="1"/>
    <col min="16169" max="16169" width="13.85546875" customWidth="1"/>
    <col min="16170" max="16170" width="22.42578125" customWidth="1"/>
    <col min="16171" max="16171" width="9.5703125" customWidth="1"/>
    <col min="16172" max="16174" width="4.140625" customWidth="1"/>
    <col min="16175" max="16177" width="4.42578125" customWidth="1"/>
    <col min="16178" max="16178" width="4.5703125" customWidth="1"/>
    <col min="16179" max="16179" width="6.42578125" customWidth="1"/>
    <col min="16180" max="16180" width="10" customWidth="1"/>
    <col min="16181" max="16181" width="3.85546875" customWidth="1"/>
    <col min="16182" max="16182" width="4.42578125" customWidth="1"/>
    <col min="16183" max="16183" width="5.42578125" customWidth="1"/>
    <col min="16184" max="16184" width="6.140625" customWidth="1"/>
    <col min="16185" max="16185" width="5.85546875" customWidth="1"/>
    <col min="16186" max="16186" width="5.5703125" customWidth="1"/>
    <col min="16187" max="16187" width="9.140625" customWidth="1"/>
    <col min="16188" max="16188" width="3.85546875" customWidth="1"/>
    <col min="16189" max="16189" width="4.42578125" customWidth="1"/>
    <col min="16190" max="16190" width="5.5703125" customWidth="1"/>
    <col min="16191" max="16192" width="5.42578125" customWidth="1"/>
    <col min="16193" max="16193" width="5.5703125" customWidth="1"/>
    <col min="16194" max="16195" width="18.42578125" customWidth="1"/>
    <col min="16196" max="16196" width="9.5703125" customWidth="1"/>
    <col min="16197" max="16199" width="4.140625" customWidth="1"/>
    <col min="16200" max="16200" width="3.85546875" customWidth="1"/>
    <col min="16201" max="16202" width="4.42578125" customWidth="1"/>
    <col min="16203" max="16203" width="4.5703125" customWidth="1"/>
    <col min="16204" max="16204" width="6.42578125" customWidth="1"/>
    <col min="16205" max="16205" width="10" customWidth="1"/>
    <col min="16206" max="16206" width="3.85546875" customWidth="1"/>
    <col min="16207" max="16207" width="4.42578125" customWidth="1"/>
    <col min="16208" max="16208" width="5.42578125" customWidth="1"/>
    <col min="16209" max="16209" width="6.140625" customWidth="1"/>
    <col min="16210" max="16210" width="5.85546875" customWidth="1"/>
    <col min="16211" max="16211" width="5.5703125" customWidth="1"/>
    <col min="16212" max="16212" width="9.140625" customWidth="1"/>
    <col min="16213" max="16213" width="3.85546875" customWidth="1"/>
    <col min="16214" max="16214" width="4.42578125" customWidth="1"/>
    <col min="16215" max="16215" width="5.5703125" customWidth="1"/>
    <col min="16216" max="16217" width="5.42578125" customWidth="1"/>
    <col min="16218" max="16218" width="5.5703125" customWidth="1"/>
    <col min="16219" max="16220" width="23.5703125" customWidth="1"/>
    <col min="16221" max="16221" width="9.5703125" customWidth="1"/>
    <col min="16222" max="16224" width="4.140625" customWidth="1"/>
    <col min="16225" max="16225" width="3.85546875" customWidth="1"/>
    <col min="16226" max="16227" width="4.42578125" customWidth="1"/>
    <col min="16228" max="16228" width="4.5703125" customWidth="1"/>
    <col min="16229" max="16229" width="6.42578125" customWidth="1"/>
    <col min="16230" max="16230" width="10" customWidth="1"/>
    <col min="16231" max="16231" width="3.85546875" customWidth="1"/>
    <col min="16232" max="16232" width="4.42578125" customWidth="1"/>
    <col min="16233" max="16233" width="5.42578125" customWidth="1"/>
    <col min="16234" max="16234" width="6.140625" customWidth="1"/>
    <col min="16235" max="16235" width="5.85546875" customWidth="1"/>
    <col min="16236" max="16236" width="5.5703125" customWidth="1"/>
    <col min="16237" max="16237" width="9.140625" customWidth="1"/>
    <col min="16238" max="16238" width="3.85546875" customWidth="1"/>
    <col min="16239" max="16239" width="4.42578125" customWidth="1"/>
    <col min="16240" max="16240" width="5.5703125" customWidth="1"/>
    <col min="16241" max="16242" width="5.42578125" customWidth="1"/>
    <col min="16243" max="16243" width="5.5703125" customWidth="1"/>
    <col min="16244" max="16245" width="16.5703125" customWidth="1"/>
    <col min="16246" max="16246" width="9.5703125" customWidth="1"/>
    <col min="16247" max="16249" width="4.140625" customWidth="1"/>
    <col min="16250" max="16250" width="3.85546875" customWidth="1"/>
    <col min="16251" max="16252" width="4.42578125" customWidth="1"/>
    <col min="16253" max="16253" width="4.5703125" customWidth="1"/>
    <col min="16254" max="16254" width="6.42578125" customWidth="1"/>
    <col min="16255" max="16255" width="10" customWidth="1"/>
    <col min="16256" max="16256" width="3.85546875" customWidth="1"/>
    <col min="16257" max="16257" width="4.42578125" customWidth="1"/>
    <col min="16258" max="16258" width="5.42578125" customWidth="1"/>
    <col min="16259" max="16259" width="6.140625" customWidth="1"/>
    <col min="16260" max="16260" width="5.85546875" customWidth="1"/>
    <col min="16261" max="16261" width="5.5703125" customWidth="1"/>
    <col min="16262" max="16262" width="9.140625" customWidth="1"/>
    <col min="16263" max="16263" width="3.85546875" customWidth="1"/>
    <col min="16264" max="16264" width="4.42578125" customWidth="1"/>
    <col min="16265" max="16265" width="5.5703125" customWidth="1"/>
    <col min="16266" max="16267" width="5.42578125" customWidth="1"/>
    <col min="16268" max="16268" width="5.5703125" customWidth="1"/>
    <col min="16269" max="16270" width="23.42578125" customWidth="1"/>
    <col min="16271" max="16271" width="9.5703125" customWidth="1"/>
    <col min="16272" max="16274" width="4.140625" customWidth="1"/>
    <col min="16275" max="16275" width="3.85546875" customWidth="1"/>
    <col min="16276" max="16277" width="4.42578125" customWidth="1"/>
    <col min="16278" max="16278" width="4.5703125" customWidth="1"/>
    <col min="16279" max="16279" width="6.42578125" customWidth="1"/>
    <col min="16280" max="16280" width="10" customWidth="1"/>
    <col min="16281" max="16281" width="3.85546875" customWidth="1"/>
    <col min="16282" max="16282" width="4.42578125" customWidth="1"/>
    <col min="16283" max="16283" width="5.42578125" customWidth="1"/>
    <col min="16284" max="16284" width="6.140625" customWidth="1"/>
    <col min="16285" max="16285" width="5.85546875" customWidth="1"/>
    <col min="16286" max="16286" width="5.5703125" customWidth="1"/>
    <col min="16287" max="16287" width="9.140625" customWidth="1"/>
    <col min="16288" max="16288" width="3.85546875" customWidth="1"/>
    <col min="16289" max="16289" width="4.42578125" customWidth="1"/>
    <col min="16290" max="16290" width="5.5703125" customWidth="1"/>
    <col min="16291" max="16292" width="5.42578125" customWidth="1"/>
    <col min="16293" max="16293" width="5.5703125" customWidth="1"/>
    <col min="16294" max="16294" width="17.42578125" customWidth="1"/>
    <col min="16295" max="16295" width="19.42578125" customWidth="1"/>
    <col min="16296" max="16296" width="9.5703125" customWidth="1"/>
    <col min="16297" max="16299" width="4.140625" customWidth="1"/>
    <col min="16300" max="16300" width="3.85546875" customWidth="1"/>
    <col min="16301" max="16302" width="4.42578125" customWidth="1"/>
    <col min="16303" max="16303" width="4.5703125" customWidth="1"/>
    <col min="16304" max="16304" width="6.42578125" customWidth="1"/>
    <col min="16305" max="16305" width="10" customWidth="1"/>
    <col min="16306" max="16306" width="3.85546875" customWidth="1"/>
    <col min="16307" max="16307" width="4.42578125" customWidth="1"/>
    <col min="16308" max="16308" width="5.42578125" customWidth="1"/>
    <col min="16309" max="16309" width="6.140625" customWidth="1"/>
    <col min="16310" max="16310" width="5.85546875" customWidth="1"/>
    <col min="16311" max="16311" width="5.5703125" customWidth="1"/>
    <col min="16312" max="16312" width="9.140625" customWidth="1"/>
    <col min="16313" max="16313" width="3.85546875" customWidth="1"/>
    <col min="16314" max="16314" width="4.42578125" customWidth="1"/>
    <col min="16315" max="16315" width="5.5703125" customWidth="1"/>
    <col min="16316" max="16317" width="5.42578125" customWidth="1"/>
    <col min="16318" max="16318" width="5.5703125" customWidth="1"/>
    <col min="16319" max="16320" width="20.5703125" customWidth="1"/>
    <col min="16321" max="16321" width="9.5703125" customWidth="1"/>
    <col min="16322" max="16324" width="4.140625" customWidth="1"/>
    <col min="16325" max="16325" width="3.85546875" customWidth="1"/>
    <col min="16326" max="16327" width="4.42578125" customWidth="1"/>
    <col min="16328" max="16328" width="4.5703125" customWidth="1"/>
    <col min="16329" max="16329" width="6.42578125" customWidth="1"/>
    <col min="16330" max="16330" width="10" customWidth="1"/>
    <col min="16331" max="16331" width="3.85546875" customWidth="1"/>
    <col min="16332" max="16332" width="4.42578125" customWidth="1"/>
    <col min="16333" max="16333" width="5.42578125" customWidth="1"/>
    <col min="16334" max="16334" width="6.140625" customWidth="1"/>
    <col min="16335" max="16335" width="5.85546875" customWidth="1"/>
    <col min="16336" max="16336" width="5.5703125" customWidth="1"/>
    <col min="16337" max="16337" width="9.140625" customWidth="1"/>
    <col min="16338" max="16338" width="3.85546875" customWidth="1"/>
    <col min="16339" max="16339" width="4.42578125" customWidth="1"/>
    <col min="16340" max="16340" width="5.5703125" customWidth="1"/>
    <col min="16341" max="16342" width="5.42578125" customWidth="1"/>
    <col min="16343" max="16343" width="5.5703125" customWidth="1"/>
    <col min="16344" max="16345" width="21.140625" customWidth="1"/>
    <col min="16346" max="16346" width="9.5703125" customWidth="1"/>
    <col min="16347" max="16349" width="4.140625" customWidth="1"/>
    <col min="16350" max="16350" width="3.85546875" customWidth="1"/>
    <col min="16351" max="16352" width="4.42578125" customWidth="1"/>
    <col min="16353" max="16353" width="4.5703125" customWidth="1"/>
    <col min="16354" max="16354" width="6.42578125" customWidth="1"/>
    <col min="16355" max="16355" width="10" customWidth="1"/>
    <col min="16356" max="16356" width="3.85546875" customWidth="1"/>
    <col min="16357" max="16357" width="4.42578125" customWidth="1"/>
    <col min="16358" max="16358" width="5.42578125" customWidth="1"/>
    <col min="16359" max="16359" width="6.140625" customWidth="1"/>
    <col min="16360" max="16360" width="5.85546875" customWidth="1"/>
    <col min="16361" max="16361" width="5.5703125" customWidth="1"/>
    <col min="16362" max="16362" width="9.140625" customWidth="1"/>
    <col min="16363" max="16363" width="3.85546875" customWidth="1"/>
    <col min="16364" max="16364" width="4.42578125" customWidth="1"/>
    <col min="16365" max="16365" width="5.5703125" customWidth="1"/>
    <col min="16366" max="16367" width="5.42578125" customWidth="1"/>
    <col min="16368" max="16368" width="5.5703125" customWidth="1"/>
    <col min="16369" max="16369" width="0.85546875" customWidth="1"/>
  </cols>
  <sheetData>
    <row r="1" spans="2:240" ht="59.1" customHeight="1" thickBot="1" x14ac:dyDescent="0.3">
      <c r="B1" s="1450" t="s">
        <v>555</v>
      </c>
      <c r="C1" s="1451"/>
      <c r="D1" s="1451"/>
      <c r="E1" s="1451"/>
      <c r="F1" s="1451"/>
      <c r="G1" s="1451"/>
      <c r="H1" s="1451"/>
      <c r="I1" s="1451"/>
      <c r="J1" s="1451"/>
      <c r="K1" s="1451"/>
      <c r="L1" s="1451"/>
      <c r="M1" s="1451"/>
      <c r="N1" s="1451"/>
      <c r="O1" s="1451"/>
      <c r="P1" s="1451"/>
      <c r="Q1" s="1451"/>
      <c r="R1" s="1451"/>
      <c r="S1" s="1451"/>
      <c r="T1" s="1451"/>
      <c r="U1" s="1451"/>
      <c r="V1" s="1451"/>
      <c r="W1" s="1451"/>
      <c r="X1" s="1452"/>
    </row>
    <row r="2" spans="2:240" ht="3" customHeight="1" x14ac:dyDescent="0.25"/>
    <row r="3" spans="2:240" ht="12" customHeight="1" x14ac:dyDescent="0.25">
      <c r="B3" s="405" t="s">
        <v>67</v>
      </c>
      <c r="C3" s="14"/>
      <c r="D3" s="14"/>
      <c r="E3" s="10"/>
      <c r="F3" s="1375">
        <f>Feuil4!C5</f>
        <v>0</v>
      </c>
      <c r="G3" s="1376"/>
      <c r="H3" s="1376"/>
      <c r="I3" s="1376"/>
      <c r="J3" s="1377"/>
      <c r="K3" s="442"/>
      <c r="L3" s="442"/>
      <c r="M3" s="442"/>
      <c r="N3" s="15"/>
      <c r="O3" s="10"/>
      <c r="P3" s="1435" t="s">
        <v>189</v>
      </c>
      <c r="Q3" s="1436"/>
      <c r="R3" s="1436"/>
      <c r="S3" s="1436"/>
      <c r="T3" s="1436"/>
      <c r="U3" s="1436"/>
      <c r="V3" s="1436"/>
      <c r="W3" s="1436"/>
      <c r="X3" s="1437"/>
      <c r="Z3" s="405" t="s">
        <v>69</v>
      </c>
      <c r="AA3" s="14"/>
      <c r="AB3" s="14"/>
      <c r="AC3" s="10"/>
      <c r="AD3" s="1375">
        <f>Feuil4!C36</f>
        <v>0</v>
      </c>
      <c r="AE3" s="1376"/>
      <c r="AF3" s="1376"/>
      <c r="AG3" s="1376"/>
      <c r="AH3" s="1377"/>
      <c r="AI3" s="442"/>
      <c r="AJ3" s="442"/>
      <c r="AK3" s="442"/>
      <c r="AL3" s="15"/>
      <c r="AM3" s="10"/>
      <c r="AN3" s="1435" t="s">
        <v>189</v>
      </c>
      <c r="AO3" s="1436"/>
      <c r="AP3" s="1436"/>
      <c r="AQ3" s="1436"/>
      <c r="AR3" s="1436"/>
      <c r="AS3" s="1436"/>
      <c r="AT3" s="1436"/>
      <c r="AU3" s="1436"/>
      <c r="AV3" s="1437"/>
      <c r="AX3" s="405" t="s">
        <v>68</v>
      </c>
      <c r="AY3" s="14"/>
      <c r="AZ3" s="14"/>
      <c r="BA3" s="10"/>
      <c r="BB3" s="1375">
        <f>Feuil4!Q5</f>
        <v>0</v>
      </c>
      <c r="BC3" s="1376"/>
      <c r="BD3" s="1376"/>
      <c r="BE3" s="1376"/>
      <c r="BF3" s="1377"/>
      <c r="BG3" s="442"/>
      <c r="BH3" s="442"/>
      <c r="BI3" s="442"/>
      <c r="BJ3" s="15"/>
      <c r="BK3" s="10"/>
      <c r="BL3" s="1435" t="s">
        <v>189</v>
      </c>
      <c r="BM3" s="1436"/>
      <c r="BN3" s="1436"/>
      <c r="BO3" s="1436"/>
      <c r="BP3" s="1436"/>
      <c r="BQ3" s="1436"/>
      <c r="BR3" s="1436"/>
      <c r="BS3" s="1436"/>
      <c r="BT3" s="1437"/>
      <c r="BV3" s="405" t="s">
        <v>70</v>
      </c>
      <c r="BW3" s="14"/>
      <c r="BX3" s="14"/>
      <c r="BY3" s="10"/>
      <c r="BZ3" s="1375">
        <f>Feuil4!Q36</f>
        <v>0</v>
      </c>
      <c r="CA3" s="1376"/>
      <c r="CB3" s="1376"/>
      <c r="CC3" s="1376"/>
      <c r="CD3" s="1377"/>
      <c r="CE3" s="442"/>
      <c r="CF3" s="442"/>
      <c r="CG3" s="442"/>
      <c r="CH3" s="15"/>
      <c r="CI3" s="10"/>
      <c r="CJ3" s="1435" t="s">
        <v>189</v>
      </c>
      <c r="CK3" s="1436"/>
      <c r="CL3" s="1436"/>
      <c r="CM3" s="1436"/>
      <c r="CN3" s="1436"/>
      <c r="CO3" s="1436"/>
      <c r="CP3" s="1436"/>
      <c r="CQ3" s="1436"/>
      <c r="CR3" s="1437"/>
      <c r="CT3" s="405" t="s">
        <v>124</v>
      </c>
      <c r="CU3" s="14"/>
      <c r="CV3" s="14"/>
      <c r="CW3" s="10"/>
      <c r="CX3" s="1375">
        <f>Feuil4!AE5</f>
        <v>0</v>
      </c>
      <c r="CY3" s="1376"/>
      <c r="CZ3" s="1376"/>
      <c r="DA3" s="1376"/>
      <c r="DB3" s="1377"/>
      <c r="DC3" s="442"/>
      <c r="DD3" s="442"/>
      <c r="DE3" s="442"/>
      <c r="DF3" s="15"/>
      <c r="DG3" s="10"/>
      <c r="DH3" s="1435" t="s">
        <v>189</v>
      </c>
      <c r="DI3" s="1436"/>
      <c r="DJ3" s="1436"/>
      <c r="DK3" s="1436"/>
      <c r="DL3" s="1436"/>
      <c r="DM3" s="1436"/>
      <c r="DN3" s="1436"/>
      <c r="DO3" s="1436"/>
      <c r="DP3" s="1437"/>
      <c r="DR3" s="405" t="s">
        <v>72</v>
      </c>
      <c r="DS3" s="14"/>
      <c r="DT3" s="14"/>
      <c r="DU3" s="10"/>
      <c r="DV3" s="1375">
        <f>Feuil4!AE36</f>
        <v>0</v>
      </c>
      <c r="DW3" s="1376"/>
      <c r="DX3" s="1376"/>
      <c r="DY3" s="1376"/>
      <c r="DZ3" s="1377"/>
      <c r="EA3" s="442"/>
      <c r="EB3" s="442"/>
      <c r="EC3" s="442"/>
      <c r="ED3" s="15"/>
      <c r="EE3" s="10"/>
      <c r="EF3" s="1435" t="s">
        <v>189</v>
      </c>
      <c r="EG3" s="1436"/>
      <c r="EH3" s="1436"/>
      <c r="EI3" s="1436"/>
      <c r="EJ3" s="1436"/>
      <c r="EK3" s="1436"/>
      <c r="EL3" s="1436"/>
      <c r="EM3" s="1436"/>
      <c r="EN3" s="1437"/>
      <c r="EP3" s="443" t="s">
        <v>73</v>
      </c>
      <c r="EQ3" s="47"/>
      <c r="ER3" s="47"/>
      <c r="ES3" s="48"/>
      <c r="ET3" s="1372">
        <f>Feuil4!AS5</f>
        <v>0</v>
      </c>
      <c r="EU3" s="1373"/>
      <c r="EV3" s="1373"/>
      <c r="EW3" s="1373"/>
      <c r="EX3" s="1374"/>
      <c r="EY3" s="49"/>
      <c r="EZ3" s="49"/>
      <c r="FA3" s="49"/>
      <c r="FB3" s="50"/>
      <c r="FC3" s="48"/>
      <c r="FD3" s="1435" t="s">
        <v>189</v>
      </c>
      <c r="FE3" s="1436"/>
      <c r="FF3" s="1436"/>
      <c r="FG3" s="1436"/>
      <c r="FH3" s="1436"/>
      <c r="FI3" s="1436"/>
      <c r="FJ3" s="1436"/>
      <c r="FK3" s="1436"/>
      <c r="FL3" s="1437"/>
      <c r="FN3" s="443" t="s">
        <v>74</v>
      </c>
      <c r="FO3" s="47"/>
      <c r="FP3" s="47"/>
      <c r="FQ3" s="48"/>
      <c r="FR3" s="1372">
        <f>Feuil4!AS36</f>
        <v>0</v>
      </c>
      <c r="FS3" s="1373"/>
      <c r="FT3" s="1373"/>
      <c r="FU3" s="1373"/>
      <c r="FV3" s="1374"/>
      <c r="FW3" s="49"/>
      <c r="FX3" s="49"/>
      <c r="FY3" s="49"/>
      <c r="FZ3" s="50"/>
      <c r="GA3" s="48"/>
      <c r="GB3" s="1435" t="s">
        <v>189</v>
      </c>
      <c r="GC3" s="1436"/>
      <c r="GD3" s="1436"/>
      <c r="GE3" s="1436"/>
      <c r="GF3" s="1436"/>
      <c r="GG3" s="1436"/>
      <c r="GH3" s="1436"/>
      <c r="GI3" s="1436"/>
      <c r="GJ3" s="1437"/>
      <c r="GL3" s="405" t="s">
        <v>76</v>
      </c>
      <c r="GM3" s="14"/>
      <c r="GN3" s="14"/>
      <c r="GO3" s="10"/>
      <c r="GP3" s="1375">
        <f>Feuil4!BG5</f>
        <v>0</v>
      </c>
      <c r="GQ3" s="1376"/>
      <c r="GR3" s="1376"/>
      <c r="GS3" s="1376"/>
      <c r="GT3" s="1377"/>
      <c r="GU3" s="442"/>
      <c r="GV3" s="442"/>
      <c r="GW3" s="442"/>
      <c r="GX3" s="15"/>
      <c r="GY3" s="10"/>
      <c r="GZ3" s="1435" t="s">
        <v>189</v>
      </c>
      <c r="HA3" s="1436"/>
      <c r="HB3" s="1436"/>
      <c r="HC3" s="1436"/>
      <c r="HD3" s="1436"/>
      <c r="HE3" s="1436"/>
      <c r="HF3" s="1436"/>
      <c r="HG3" s="1436"/>
      <c r="HH3" s="1437"/>
      <c r="HJ3" s="405" t="s">
        <v>75</v>
      </c>
      <c r="HK3" s="14"/>
      <c r="HL3" s="14"/>
      <c r="HM3" s="10"/>
      <c r="HN3" s="1383">
        <f>Feuil4!BG36</f>
        <v>0</v>
      </c>
      <c r="HO3" s="1383"/>
      <c r="HP3" s="1383"/>
      <c r="HQ3" s="1383"/>
      <c r="HR3" s="1383"/>
      <c r="HS3" s="442"/>
      <c r="HT3" s="442"/>
      <c r="HU3" s="442"/>
      <c r="HV3" s="15"/>
      <c r="HW3" s="10"/>
      <c r="HX3" s="1435" t="s">
        <v>189</v>
      </c>
      <c r="HY3" s="1436"/>
      <c r="HZ3" s="1436"/>
      <c r="IA3" s="1436"/>
      <c r="IB3" s="1436"/>
      <c r="IC3" s="1436"/>
      <c r="ID3" s="1436"/>
      <c r="IE3" s="1436"/>
      <c r="IF3" s="1437"/>
    </row>
    <row r="4" spans="2:240" ht="1.5" customHeight="1" x14ac:dyDescent="0.25">
      <c r="C4" s="3"/>
      <c r="D4" s="3"/>
      <c r="E4" s="3"/>
      <c r="F4" s="3"/>
      <c r="G4" s="3"/>
      <c r="H4" s="3"/>
      <c r="I4" s="3"/>
      <c r="J4" s="3"/>
      <c r="P4" s="1438"/>
      <c r="Q4" s="1319"/>
      <c r="R4" s="1319"/>
      <c r="S4" s="1319"/>
      <c r="T4" s="1319"/>
      <c r="U4" s="1319"/>
      <c r="V4" s="1319"/>
      <c r="W4" s="1319"/>
      <c r="X4" s="1439"/>
      <c r="AA4" s="3"/>
      <c r="AB4" s="3"/>
      <c r="AC4" s="3"/>
      <c r="AD4" s="3"/>
      <c r="AE4" s="3"/>
      <c r="AF4" s="3"/>
      <c r="AG4" s="3"/>
      <c r="AH4" s="3"/>
      <c r="AN4" s="1438"/>
      <c r="AO4" s="1319"/>
      <c r="AP4" s="1319"/>
      <c r="AQ4" s="1319"/>
      <c r="AR4" s="1319"/>
      <c r="AS4" s="1319"/>
      <c r="AT4" s="1319"/>
      <c r="AU4" s="1319"/>
      <c r="AV4" s="1439"/>
      <c r="AY4" s="3"/>
      <c r="AZ4" s="3"/>
      <c r="BA4" s="3"/>
      <c r="BB4" s="3"/>
      <c r="BC4" s="3"/>
      <c r="BD4" s="3"/>
      <c r="BE4" s="3"/>
      <c r="BF4" s="3"/>
      <c r="BL4" s="1438"/>
      <c r="BM4" s="1319"/>
      <c r="BN4" s="1319"/>
      <c r="BO4" s="1319"/>
      <c r="BP4" s="1319"/>
      <c r="BQ4" s="1319"/>
      <c r="BR4" s="1319"/>
      <c r="BS4" s="1319"/>
      <c r="BT4" s="1439"/>
      <c r="BW4" s="3"/>
      <c r="BX4" s="3"/>
      <c r="BY4" s="3"/>
      <c r="BZ4" s="3"/>
      <c r="CA4" s="3"/>
      <c r="CB4" s="3"/>
      <c r="CC4" s="3"/>
      <c r="CD4" s="3"/>
      <c r="CJ4" s="1438"/>
      <c r="CK4" s="1319"/>
      <c r="CL4" s="1319"/>
      <c r="CM4" s="1319"/>
      <c r="CN4" s="1319"/>
      <c r="CO4" s="1319"/>
      <c r="CP4" s="1319"/>
      <c r="CQ4" s="1319"/>
      <c r="CR4" s="1439"/>
      <c r="CU4" s="3"/>
      <c r="CV4" s="3"/>
      <c r="CW4" s="3"/>
      <c r="CX4" s="3"/>
      <c r="CY4" s="3"/>
      <c r="CZ4" s="3"/>
      <c r="DA4" s="3"/>
      <c r="DB4" s="3"/>
      <c r="DH4" s="1438"/>
      <c r="DI4" s="1319"/>
      <c r="DJ4" s="1319"/>
      <c r="DK4" s="1319"/>
      <c r="DL4" s="1319"/>
      <c r="DM4" s="1319"/>
      <c r="DN4" s="1319"/>
      <c r="DO4" s="1319"/>
      <c r="DP4" s="1439"/>
      <c r="DS4" s="3"/>
      <c r="DT4" s="3"/>
      <c r="DU4" s="3"/>
      <c r="DV4" s="3"/>
      <c r="DW4" s="3"/>
      <c r="DX4" s="3"/>
      <c r="DY4" s="3"/>
      <c r="DZ4" s="3"/>
      <c r="EF4" s="1438"/>
      <c r="EG4" s="1319"/>
      <c r="EH4" s="1319"/>
      <c r="EI4" s="1319"/>
      <c r="EJ4" s="1319"/>
      <c r="EK4" s="1319"/>
      <c r="EL4" s="1319"/>
      <c r="EM4" s="1319"/>
      <c r="EN4" s="1439"/>
      <c r="EQ4" s="43"/>
      <c r="ER4" s="43"/>
      <c r="ES4" s="43"/>
      <c r="ET4" s="43"/>
      <c r="EU4" s="43"/>
      <c r="EV4" s="43"/>
      <c r="EW4" s="43"/>
      <c r="EX4" s="43"/>
      <c r="FD4" s="1438"/>
      <c r="FE4" s="1319"/>
      <c r="FF4" s="1319"/>
      <c r="FG4" s="1319"/>
      <c r="FH4" s="1319"/>
      <c r="FI4" s="1319"/>
      <c r="FJ4" s="1319"/>
      <c r="FK4" s="1319"/>
      <c r="FL4" s="1439"/>
      <c r="FO4" s="43"/>
      <c r="FP4" s="43"/>
      <c r="FQ4" s="43"/>
      <c r="FR4" s="43"/>
      <c r="FS4" s="43"/>
      <c r="FT4" s="43"/>
      <c r="FU4" s="43"/>
      <c r="FV4" s="43"/>
      <c r="GB4" s="1438"/>
      <c r="GC4" s="1319"/>
      <c r="GD4" s="1319"/>
      <c r="GE4" s="1319"/>
      <c r="GF4" s="1319"/>
      <c r="GG4" s="1319"/>
      <c r="GH4" s="1319"/>
      <c r="GI4" s="1319"/>
      <c r="GJ4" s="1439"/>
      <c r="GM4" s="3"/>
      <c r="GN4" s="3"/>
      <c r="GO4" s="3"/>
      <c r="GP4" s="3"/>
      <c r="GQ4" s="3"/>
      <c r="GR4" s="3"/>
      <c r="GS4" s="3"/>
      <c r="GT4" s="3"/>
      <c r="GZ4" s="1438"/>
      <c r="HA4" s="1319"/>
      <c r="HB4" s="1319"/>
      <c r="HC4" s="1319"/>
      <c r="HD4" s="1319"/>
      <c r="HE4" s="1319"/>
      <c r="HF4" s="1319"/>
      <c r="HG4" s="1319"/>
      <c r="HH4" s="1439"/>
      <c r="HK4" s="3"/>
      <c r="HL4" s="3"/>
      <c r="HM4" s="3"/>
      <c r="HN4" s="3"/>
      <c r="HO4" s="3"/>
      <c r="HP4" s="3"/>
      <c r="HQ4" s="3"/>
      <c r="HR4" s="3"/>
      <c r="HX4" s="1438"/>
      <c r="HY4" s="1319"/>
      <c r="HZ4" s="1319"/>
      <c r="IA4" s="1319"/>
      <c r="IB4" s="1319"/>
      <c r="IC4" s="1319"/>
      <c r="ID4" s="1319"/>
      <c r="IE4" s="1319"/>
      <c r="IF4" s="1439"/>
    </row>
    <row r="5" spans="2:240" x14ac:dyDescent="0.25">
      <c r="B5" t="s">
        <v>77</v>
      </c>
      <c r="C5" s="1342">
        <f>Feuil4!C7</f>
        <v>0</v>
      </c>
      <c r="D5" s="1384"/>
      <c r="E5" s="3"/>
      <c r="F5" s="3"/>
      <c r="G5" s="3"/>
      <c r="H5" s="11" t="s">
        <v>96</v>
      </c>
      <c r="I5" s="1342">
        <f>Feuil4!I7</f>
        <v>0</v>
      </c>
      <c r="J5" s="1341"/>
      <c r="P5" s="1440"/>
      <c r="Q5" s="1441"/>
      <c r="R5" s="1441"/>
      <c r="S5" s="1441"/>
      <c r="T5" s="1441"/>
      <c r="U5" s="1441"/>
      <c r="V5" s="1441"/>
      <c r="W5" s="1441"/>
      <c r="X5" s="1442"/>
      <c r="Z5" t="s">
        <v>77</v>
      </c>
      <c r="AA5" s="1342">
        <f>Feuil4!C38</f>
        <v>0</v>
      </c>
      <c r="AB5" s="1384"/>
      <c r="AC5" s="3"/>
      <c r="AD5" s="3"/>
      <c r="AE5" s="3"/>
      <c r="AF5" s="11" t="s">
        <v>96</v>
      </c>
      <c r="AG5" s="1342">
        <f>Feuil4!I38</f>
        <v>0</v>
      </c>
      <c r="AH5" s="1341"/>
      <c r="AN5" s="1440"/>
      <c r="AO5" s="1441"/>
      <c r="AP5" s="1441"/>
      <c r="AQ5" s="1441"/>
      <c r="AR5" s="1441"/>
      <c r="AS5" s="1441"/>
      <c r="AT5" s="1441"/>
      <c r="AU5" s="1441"/>
      <c r="AV5" s="1442"/>
      <c r="AX5" t="s">
        <v>77</v>
      </c>
      <c r="AY5" s="1342">
        <f>Feuil4!Q7</f>
        <v>0</v>
      </c>
      <c r="AZ5" s="1384"/>
      <c r="BA5" s="3"/>
      <c r="BB5" s="3"/>
      <c r="BC5" s="3"/>
      <c r="BD5" s="11" t="s">
        <v>96</v>
      </c>
      <c r="BE5" s="1342">
        <f>Feuil4!W7</f>
        <v>0</v>
      </c>
      <c r="BF5" s="1341"/>
      <c r="BL5" s="1440"/>
      <c r="BM5" s="1441"/>
      <c r="BN5" s="1441"/>
      <c r="BO5" s="1441"/>
      <c r="BP5" s="1441"/>
      <c r="BQ5" s="1441"/>
      <c r="BR5" s="1441"/>
      <c r="BS5" s="1441"/>
      <c r="BT5" s="1442"/>
      <c r="BV5" t="s">
        <v>77</v>
      </c>
      <c r="BW5" s="1342">
        <f>Feuil4!Q38</f>
        <v>0</v>
      </c>
      <c r="BX5" s="1384"/>
      <c r="BY5" s="3"/>
      <c r="BZ5" s="3"/>
      <c r="CA5" s="3"/>
      <c r="CB5" s="11" t="s">
        <v>96</v>
      </c>
      <c r="CC5" s="1342">
        <f>Feuil4!W38</f>
        <v>0</v>
      </c>
      <c r="CD5" s="1341"/>
      <c r="CJ5" s="1440"/>
      <c r="CK5" s="1441"/>
      <c r="CL5" s="1441"/>
      <c r="CM5" s="1441"/>
      <c r="CN5" s="1441"/>
      <c r="CO5" s="1441"/>
      <c r="CP5" s="1441"/>
      <c r="CQ5" s="1441"/>
      <c r="CR5" s="1442"/>
      <c r="CT5" t="s">
        <v>77</v>
      </c>
      <c r="CU5" s="1342">
        <f>Feuil4!AE7</f>
        <v>0</v>
      </c>
      <c r="CV5" s="1384"/>
      <c r="CW5" s="3"/>
      <c r="CX5" s="3"/>
      <c r="CY5" s="3"/>
      <c r="CZ5" s="11" t="s">
        <v>96</v>
      </c>
      <c r="DA5" s="1342">
        <f>Feuil4!AK7</f>
        <v>0</v>
      </c>
      <c r="DB5" s="1341"/>
      <c r="DH5" s="1440"/>
      <c r="DI5" s="1441"/>
      <c r="DJ5" s="1441"/>
      <c r="DK5" s="1441"/>
      <c r="DL5" s="1441"/>
      <c r="DM5" s="1441"/>
      <c r="DN5" s="1441"/>
      <c r="DO5" s="1441"/>
      <c r="DP5" s="1442"/>
      <c r="DR5" t="s">
        <v>77</v>
      </c>
      <c r="DS5" s="1342">
        <f>Feuil4!AE38</f>
        <v>0</v>
      </c>
      <c r="DT5" s="1384"/>
      <c r="DU5" s="3"/>
      <c r="DV5" s="3"/>
      <c r="DW5" s="3"/>
      <c r="DX5" s="11" t="s">
        <v>96</v>
      </c>
      <c r="DY5" s="1443">
        <f>Feuil4!AK38</f>
        <v>0</v>
      </c>
      <c r="DZ5" s="1341"/>
      <c r="EF5" s="1440"/>
      <c r="EG5" s="1441"/>
      <c r="EH5" s="1441"/>
      <c r="EI5" s="1441"/>
      <c r="EJ5" s="1441"/>
      <c r="EK5" s="1441"/>
      <c r="EL5" s="1441"/>
      <c r="EM5" s="1441"/>
      <c r="EN5" s="1442"/>
      <c r="EP5" s="45" t="s">
        <v>77</v>
      </c>
      <c r="EQ5" s="1340">
        <f>Feuil4!AS7</f>
        <v>0</v>
      </c>
      <c r="ER5" s="1385"/>
      <c r="ES5" s="43"/>
      <c r="ET5" s="43"/>
      <c r="EU5" s="43"/>
      <c r="EV5" s="51" t="s">
        <v>96</v>
      </c>
      <c r="EW5" s="1340">
        <f>Feuil4!AY7</f>
        <v>0</v>
      </c>
      <c r="EX5" s="1341"/>
      <c r="FD5" s="1440"/>
      <c r="FE5" s="1441"/>
      <c r="FF5" s="1441"/>
      <c r="FG5" s="1441"/>
      <c r="FH5" s="1441"/>
      <c r="FI5" s="1441"/>
      <c r="FJ5" s="1441"/>
      <c r="FK5" s="1441"/>
      <c r="FL5" s="1442"/>
      <c r="FN5" s="45" t="s">
        <v>77</v>
      </c>
      <c r="FO5" s="1340">
        <f>Feuil4!AS38</f>
        <v>0</v>
      </c>
      <c r="FP5" s="1385"/>
      <c r="FQ5" s="43"/>
      <c r="FR5" s="43"/>
      <c r="FS5" s="43"/>
      <c r="FT5" s="51" t="s">
        <v>96</v>
      </c>
      <c r="FU5" s="1340">
        <f>Feuil4!AY38</f>
        <v>0</v>
      </c>
      <c r="FV5" s="1341"/>
      <c r="GB5" s="1440"/>
      <c r="GC5" s="1441"/>
      <c r="GD5" s="1441"/>
      <c r="GE5" s="1441"/>
      <c r="GF5" s="1441"/>
      <c r="GG5" s="1441"/>
      <c r="GH5" s="1441"/>
      <c r="GI5" s="1441"/>
      <c r="GJ5" s="1442"/>
      <c r="GL5" t="s">
        <v>77</v>
      </c>
      <c r="GM5" s="1342">
        <f>Feuil4!BG7</f>
        <v>0</v>
      </c>
      <c r="GN5" s="1384"/>
      <c r="GO5" s="3"/>
      <c r="GP5" s="3"/>
      <c r="GQ5" s="3"/>
      <c r="GR5" s="11" t="s">
        <v>96</v>
      </c>
      <c r="GS5" s="1342">
        <f>Feuil4!BM7</f>
        <v>0</v>
      </c>
      <c r="GT5" s="1341"/>
      <c r="GZ5" s="1440"/>
      <c r="HA5" s="1441"/>
      <c r="HB5" s="1441"/>
      <c r="HC5" s="1441"/>
      <c r="HD5" s="1441"/>
      <c r="HE5" s="1441"/>
      <c r="HF5" s="1441"/>
      <c r="HG5" s="1441"/>
      <c r="HH5" s="1442"/>
      <c r="HJ5" t="s">
        <v>77</v>
      </c>
      <c r="HK5" s="1342">
        <f>Feuil4!BG38</f>
        <v>0</v>
      </c>
      <c r="HL5" s="1384"/>
      <c r="HM5" s="3"/>
      <c r="HN5" s="3"/>
      <c r="HO5" s="3"/>
      <c r="HP5" s="11" t="s">
        <v>96</v>
      </c>
      <c r="HQ5" s="1342">
        <f>Feuil4!BM38</f>
        <v>0</v>
      </c>
      <c r="HR5" s="1341"/>
      <c r="HX5" s="1440"/>
      <c r="HY5" s="1441"/>
      <c r="HZ5" s="1441"/>
      <c r="IA5" s="1441"/>
      <c r="IB5" s="1441"/>
      <c r="IC5" s="1441"/>
      <c r="ID5" s="1441"/>
      <c r="IE5" s="1441"/>
      <c r="IF5" s="1442"/>
    </row>
    <row r="6" spans="2:240" ht="2.25" customHeight="1" thickBot="1" x14ac:dyDescent="0.3">
      <c r="C6" s="3"/>
      <c r="D6" s="3"/>
      <c r="E6" s="3"/>
      <c r="F6" s="3"/>
      <c r="G6" s="3"/>
      <c r="H6" s="11"/>
      <c r="I6" s="3"/>
      <c r="J6" s="3"/>
      <c r="AA6" s="3"/>
      <c r="AB6" s="3"/>
      <c r="AC6" s="3"/>
      <c r="AD6" s="3"/>
      <c r="AE6" s="3"/>
      <c r="AF6" s="11"/>
      <c r="AG6" s="3"/>
      <c r="AH6" s="3"/>
      <c r="AY6" s="3"/>
      <c r="AZ6" s="3"/>
      <c r="BA6" s="3"/>
      <c r="BB6" s="3"/>
      <c r="BC6" s="3"/>
      <c r="BD6" s="11"/>
      <c r="BE6" s="3"/>
      <c r="BF6" s="3"/>
      <c r="BW6" s="3"/>
      <c r="BX6" s="3"/>
      <c r="BY6" s="3"/>
      <c r="BZ6" s="3"/>
      <c r="CA6" s="3"/>
      <c r="CB6" s="11"/>
      <c r="CC6" s="3"/>
      <c r="CD6" s="3"/>
      <c r="CU6" s="3"/>
      <c r="CV6" s="3"/>
      <c r="CW6" s="3"/>
      <c r="CX6" s="3"/>
      <c r="CY6" s="3"/>
      <c r="CZ6" s="11"/>
      <c r="DA6" s="3"/>
      <c r="DB6" s="3"/>
      <c r="DS6" s="3"/>
      <c r="DT6" s="3"/>
      <c r="DU6" s="3"/>
      <c r="DV6" s="3"/>
      <c r="DW6" s="3"/>
      <c r="DX6" s="11"/>
      <c r="DY6" s="3"/>
      <c r="DZ6" s="3"/>
      <c r="EQ6" s="43"/>
      <c r="ER6" s="43"/>
      <c r="ES6" s="43"/>
      <c r="ET6" s="43"/>
      <c r="EU6" s="43"/>
      <c r="EV6" s="51"/>
      <c r="EW6" s="43"/>
      <c r="EX6" s="43"/>
      <c r="FO6" s="43"/>
      <c r="FP6" s="43"/>
      <c r="FQ6" s="43"/>
      <c r="FR6" s="43"/>
      <c r="FS6" s="43"/>
      <c r="FT6" s="51"/>
      <c r="FU6" s="43"/>
      <c r="FV6" s="43"/>
      <c r="GM6" s="3"/>
      <c r="GN6" s="3"/>
      <c r="GO6" s="3"/>
      <c r="GP6" s="3"/>
      <c r="GQ6" s="3"/>
      <c r="GR6" s="11"/>
      <c r="GS6" s="3"/>
      <c r="GT6" s="3"/>
      <c r="HK6" s="3"/>
      <c r="HL6" s="3"/>
      <c r="HM6" s="3"/>
      <c r="HN6" s="3"/>
      <c r="HO6" s="3"/>
      <c r="HP6" s="11"/>
      <c r="HQ6" s="3"/>
      <c r="HR6" s="3"/>
    </row>
    <row r="7" spans="2:240" s="444" customFormat="1" ht="12" customHeight="1" x14ac:dyDescent="0.2">
      <c r="B7" s="218">
        <v>1</v>
      </c>
      <c r="C7" s="1403" t="s">
        <v>98</v>
      </c>
      <c r="D7" s="1404"/>
      <c r="E7" s="1404"/>
      <c r="F7" s="1404"/>
      <c r="G7" s="1404"/>
      <c r="H7" s="1404"/>
      <c r="I7" s="1403" t="s">
        <v>494</v>
      </c>
      <c r="J7" s="1404"/>
      <c r="K7" s="1404"/>
      <c r="L7" s="1404"/>
      <c r="M7" s="1404"/>
      <c r="N7" s="1404"/>
      <c r="O7" s="1404"/>
      <c r="P7" s="1404"/>
      <c r="Q7" s="1404"/>
      <c r="R7" s="1404"/>
      <c r="S7" s="1404"/>
      <c r="T7" s="1404"/>
      <c r="U7" s="1404"/>
      <c r="V7" s="1404"/>
      <c r="W7" s="1404"/>
      <c r="X7" s="1405"/>
      <c r="Z7" s="445">
        <v>1</v>
      </c>
      <c r="AA7" s="1403" t="s">
        <v>98</v>
      </c>
      <c r="AB7" s="1404"/>
      <c r="AC7" s="1404"/>
      <c r="AD7" s="1404"/>
      <c r="AE7" s="1404"/>
      <c r="AF7" s="1405"/>
      <c r="AG7" s="1403" t="s">
        <v>494</v>
      </c>
      <c r="AH7" s="1404"/>
      <c r="AI7" s="1404"/>
      <c r="AJ7" s="1404"/>
      <c r="AK7" s="1404"/>
      <c r="AL7" s="1404"/>
      <c r="AM7" s="1404"/>
      <c r="AN7" s="1404"/>
      <c r="AO7" s="1404"/>
      <c r="AP7" s="1404"/>
      <c r="AQ7" s="1404"/>
      <c r="AR7" s="1404"/>
      <c r="AS7" s="1404"/>
      <c r="AT7" s="1404"/>
      <c r="AU7" s="1404"/>
      <c r="AV7" s="1405"/>
      <c r="AX7" s="445">
        <v>1</v>
      </c>
      <c r="AY7" s="1403" t="s">
        <v>98</v>
      </c>
      <c r="AZ7" s="1404"/>
      <c r="BA7" s="1404"/>
      <c r="BB7" s="1404"/>
      <c r="BC7" s="1404"/>
      <c r="BD7" s="1405"/>
      <c r="BE7" s="1403" t="s">
        <v>494</v>
      </c>
      <c r="BF7" s="1404"/>
      <c r="BG7" s="1404"/>
      <c r="BH7" s="1404"/>
      <c r="BI7" s="1404"/>
      <c r="BJ7" s="1404"/>
      <c r="BK7" s="1404"/>
      <c r="BL7" s="1404"/>
      <c r="BM7" s="1404"/>
      <c r="BN7" s="1404"/>
      <c r="BO7" s="1404"/>
      <c r="BP7" s="1404"/>
      <c r="BQ7" s="1404"/>
      <c r="BR7" s="1404"/>
      <c r="BS7" s="1404"/>
      <c r="BT7" s="1405"/>
      <c r="BV7" s="445">
        <v>1</v>
      </c>
      <c r="BW7" s="1403" t="s">
        <v>98</v>
      </c>
      <c r="BX7" s="1404"/>
      <c r="BY7" s="1404"/>
      <c r="BZ7" s="1404"/>
      <c r="CA7" s="1404"/>
      <c r="CB7" s="1405"/>
      <c r="CC7" s="1403" t="s">
        <v>494</v>
      </c>
      <c r="CD7" s="1404"/>
      <c r="CE7" s="1404"/>
      <c r="CF7" s="1404"/>
      <c r="CG7" s="1404"/>
      <c r="CH7" s="1404"/>
      <c r="CI7" s="1404"/>
      <c r="CJ7" s="1404"/>
      <c r="CK7" s="1404"/>
      <c r="CL7" s="1404"/>
      <c r="CM7" s="1404"/>
      <c r="CN7" s="1404"/>
      <c r="CO7" s="1404"/>
      <c r="CP7" s="1404"/>
      <c r="CQ7" s="1404"/>
      <c r="CR7" s="1405"/>
      <c r="CT7" s="445">
        <v>1</v>
      </c>
      <c r="CU7" s="1403" t="s">
        <v>98</v>
      </c>
      <c r="CV7" s="1404"/>
      <c r="CW7" s="1404"/>
      <c r="CX7" s="1404"/>
      <c r="CY7" s="1404"/>
      <c r="CZ7" s="1405"/>
      <c r="DA7" s="1403" t="s">
        <v>494</v>
      </c>
      <c r="DB7" s="1404"/>
      <c r="DC7" s="1404"/>
      <c r="DD7" s="1404"/>
      <c r="DE7" s="1404"/>
      <c r="DF7" s="1404"/>
      <c r="DG7" s="1404"/>
      <c r="DH7" s="1404"/>
      <c r="DI7" s="1404"/>
      <c r="DJ7" s="1404"/>
      <c r="DK7" s="1404"/>
      <c r="DL7" s="1404"/>
      <c r="DM7" s="1404"/>
      <c r="DN7" s="1404"/>
      <c r="DO7" s="1404"/>
      <c r="DP7" s="1405"/>
      <c r="DR7" s="445">
        <v>1</v>
      </c>
      <c r="DS7" s="1403" t="s">
        <v>98</v>
      </c>
      <c r="DT7" s="1404"/>
      <c r="DU7" s="1404"/>
      <c r="DV7" s="1404"/>
      <c r="DW7" s="1404"/>
      <c r="DX7" s="1405"/>
      <c r="DY7" s="1403" t="s">
        <v>494</v>
      </c>
      <c r="DZ7" s="1404"/>
      <c r="EA7" s="1404"/>
      <c r="EB7" s="1404"/>
      <c r="EC7" s="1404"/>
      <c r="ED7" s="1404"/>
      <c r="EE7" s="1404"/>
      <c r="EF7" s="1404"/>
      <c r="EG7" s="1404"/>
      <c r="EH7" s="1404"/>
      <c r="EI7" s="1404"/>
      <c r="EJ7" s="1404"/>
      <c r="EK7" s="1404"/>
      <c r="EL7" s="1404"/>
      <c r="EM7" s="1404"/>
      <c r="EN7" s="1405"/>
      <c r="EP7" s="446">
        <v>1</v>
      </c>
      <c r="EQ7" s="1432" t="s">
        <v>98</v>
      </c>
      <c r="ER7" s="1433"/>
      <c r="ES7" s="1433"/>
      <c r="ET7" s="1433"/>
      <c r="EU7" s="1433"/>
      <c r="EV7" s="1434"/>
      <c r="EW7" s="1403" t="s">
        <v>494</v>
      </c>
      <c r="EX7" s="1404"/>
      <c r="EY7" s="1404"/>
      <c r="EZ7" s="1404"/>
      <c r="FA7" s="1404"/>
      <c r="FB7" s="1404"/>
      <c r="FC7" s="1404"/>
      <c r="FD7" s="1404"/>
      <c r="FE7" s="1404"/>
      <c r="FF7" s="1404"/>
      <c r="FG7" s="1404"/>
      <c r="FH7" s="1404"/>
      <c r="FI7" s="1404"/>
      <c r="FJ7" s="1404"/>
      <c r="FK7" s="1404"/>
      <c r="FL7" s="1405"/>
      <c r="FN7" s="446">
        <v>1</v>
      </c>
      <c r="FO7" s="1432" t="s">
        <v>98</v>
      </c>
      <c r="FP7" s="1433"/>
      <c r="FQ7" s="1433"/>
      <c r="FR7" s="1433"/>
      <c r="FS7" s="1433"/>
      <c r="FT7" s="1434"/>
      <c r="FU7" s="1403" t="s">
        <v>494</v>
      </c>
      <c r="FV7" s="1404"/>
      <c r="FW7" s="1404"/>
      <c r="FX7" s="1404"/>
      <c r="FY7" s="1404"/>
      <c r="FZ7" s="1404"/>
      <c r="GA7" s="1404"/>
      <c r="GB7" s="1404"/>
      <c r="GC7" s="1404"/>
      <c r="GD7" s="1404"/>
      <c r="GE7" s="1404"/>
      <c r="GF7" s="1404"/>
      <c r="GG7" s="1404"/>
      <c r="GH7" s="1404"/>
      <c r="GI7" s="1404"/>
      <c r="GJ7" s="1405"/>
      <c r="GL7" s="445">
        <v>1</v>
      </c>
      <c r="GM7" s="1403" t="s">
        <v>98</v>
      </c>
      <c r="GN7" s="1404"/>
      <c r="GO7" s="1404"/>
      <c r="GP7" s="1404"/>
      <c r="GQ7" s="1404"/>
      <c r="GR7" s="1405"/>
      <c r="GS7" s="1403" t="s">
        <v>494</v>
      </c>
      <c r="GT7" s="1404"/>
      <c r="GU7" s="1404"/>
      <c r="GV7" s="1404"/>
      <c r="GW7" s="1404"/>
      <c r="GX7" s="1404"/>
      <c r="GY7" s="1404"/>
      <c r="GZ7" s="1404"/>
      <c r="HA7" s="1404"/>
      <c r="HB7" s="1404"/>
      <c r="HC7" s="1404"/>
      <c r="HD7" s="1404"/>
      <c r="HE7" s="1404"/>
      <c r="HF7" s="1404"/>
      <c r="HG7" s="1404"/>
      <c r="HH7" s="1405"/>
      <c r="HJ7" s="445">
        <v>1</v>
      </c>
      <c r="HK7" s="1403" t="s">
        <v>98</v>
      </c>
      <c r="HL7" s="1404"/>
      <c r="HM7" s="1404"/>
      <c r="HN7" s="1404"/>
      <c r="HO7" s="1404"/>
      <c r="HP7" s="1405"/>
      <c r="HQ7" s="1403" t="s">
        <v>494</v>
      </c>
      <c r="HR7" s="1404"/>
      <c r="HS7" s="1404"/>
      <c r="HT7" s="1404"/>
      <c r="HU7" s="1404"/>
      <c r="HV7" s="1404"/>
      <c r="HW7" s="1404"/>
      <c r="HX7" s="1404"/>
      <c r="HY7" s="1404"/>
      <c r="HZ7" s="1404"/>
      <c r="IA7" s="1404"/>
      <c r="IB7" s="1404"/>
      <c r="IC7" s="1404"/>
      <c r="ID7" s="1404"/>
      <c r="IE7" s="1404"/>
      <c r="IF7" s="1405"/>
    </row>
    <row r="8" spans="2:240" s="444" customFormat="1" ht="12" customHeight="1" x14ac:dyDescent="0.2">
      <c r="B8" s="447" t="s">
        <v>97</v>
      </c>
      <c r="C8" s="448">
        <v>2</v>
      </c>
      <c r="D8" s="449">
        <v>3</v>
      </c>
      <c r="E8" s="449">
        <v>4</v>
      </c>
      <c r="F8" s="450">
        <v>5</v>
      </c>
      <c r="G8" s="451">
        <v>6</v>
      </c>
      <c r="H8" s="449">
        <v>7</v>
      </c>
      <c r="I8" s="1395" t="s">
        <v>94</v>
      </c>
      <c r="J8" s="1396"/>
      <c r="K8" s="1398" t="s">
        <v>92</v>
      </c>
      <c r="L8" s="1396"/>
      <c r="M8" s="1396"/>
      <c r="N8" s="1396"/>
      <c r="O8" s="1396"/>
      <c r="P8" s="1396"/>
      <c r="Q8" s="1399"/>
      <c r="R8" s="1400" t="s">
        <v>93</v>
      </c>
      <c r="S8" s="1401"/>
      <c r="T8" s="1401"/>
      <c r="U8" s="1401"/>
      <c r="V8" s="1401"/>
      <c r="W8" s="1401"/>
      <c r="X8" s="1402"/>
      <c r="Z8" s="447" t="s">
        <v>97</v>
      </c>
      <c r="AA8" s="448">
        <v>2</v>
      </c>
      <c r="AB8" s="449">
        <v>3</v>
      </c>
      <c r="AC8" s="449">
        <v>4</v>
      </c>
      <c r="AD8" s="450">
        <v>5</v>
      </c>
      <c r="AE8" s="451">
        <v>6</v>
      </c>
      <c r="AF8" s="449">
        <v>7</v>
      </c>
      <c r="AG8" s="1396" t="s">
        <v>94</v>
      </c>
      <c r="AH8" s="1396"/>
      <c r="AI8" s="1398" t="s">
        <v>92</v>
      </c>
      <c r="AJ8" s="1396"/>
      <c r="AK8" s="1396"/>
      <c r="AL8" s="1396"/>
      <c r="AM8" s="1396"/>
      <c r="AN8" s="1396"/>
      <c r="AO8" s="1399"/>
      <c r="AP8" s="1400" t="s">
        <v>93</v>
      </c>
      <c r="AQ8" s="1401"/>
      <c r="AR8" s="1401"/>
      <c r="AS8" s="1401"/>
      <c r="AT8" s="1401"/>
      <c r="AU8" s="1401"/>
      <c r="AV8" s="1402"/>
      <c r="AX8" s="447" t="s">
        <v>97</v>
      </c>
      <c r="AY8" s="448">
        <v>2</v>
      </c>
      <c r="AZ8" s="449">
        <v>3</v>
      </c>
      <c r="BA8" s="449">
        <v>4</v>
      </c>
      <c r="BB8" s="450">
        <v>5</v>
      </c>
      <c r="BC8" s="451">
        <v>6</v>
      </c>
      <c r="BD8" s="449">
        <v>7</v>
      </c>
      <c r="BE8" s="1396" t="s">
        <v>94</v>
      </c>
      <c r="BF8" s="1396"/>
      <c r="BG8" s="1398" t="s">
        <v>92</v>
      </c>
      <c r="BH8" s="1396"/>
      <c r="BI8" s="1396"/>
      <c r="BJ8" s="1396"/>
      <c r="BK8" s="1396"/>
      <c r="BL8" s="1396"/>
      <c r="BM8" s="1399"/>
      <c r="BN8" s="1400" t="s">
        <v>93</v>
      </c>
      <c r="BO8" s="1401"/>
      <c r="BP8" s="1401"/>
      <c r="BQ8" s="1401"/>
      <c r="BR8" s="1401"/>
      <c r="BS8" s="1401"/>
      <c r="BT8" s="1402"/>
      <c r="BV8" s="447" t="s">
        <v>97</v>
      </c>
      <c r="BW8" s="448">
        <v>2</v>
      </c>
      <c r="BX8" s="449">
        <v>3</v>
      </c>
      <c r="BY8" s="449">
        <v>4</v>
      </c>
      <c r="BZ8" s="450">
        <v>5</v>
      </c>
      <c r="CA8" s="451">
        <v>6</v>
      </c>
      <c r="CB8" s="449">
        <v>7</v>
      </c>
      <c r="CC8" s="1396" t="s">
        <v>94</v>
      </c>
      <c r="CD8" s="1396"/>
      <c r="CE8" s="1398" t="s">
        <v>92</v>
      </c>
      <c r="CF8" s="1396"/>
      <c r="CG8" s="1396"/>
      <c r="CH8" s="1396"/>
      <c r="CI8" s="1396"/>
      <c r="CJ8" s="1396"/>
      <c r="CK8" s="1399"/>
      <c r="CL8" s="1400" t="s">
        <v>93</v>
      </c>
      <c r="CM8" s="1401"/>
      <c r="CN8" s="1401"/>
      <c r="CO8" s="1401"/>
      <c r="CP8" s="1401"/>
      <c r="CQ8" s="1401"/>
      <c r="CR8" s="1402"/>
      <c r="CT8" s="447" t="s">
        <v>97</v>
      </c>
      <c r="CU8" s="448">
        <v>2</v>
      </c>
      <c r="CV8" s="449">
        <v>3</v>
      </c>
      <c r="CW8" s="449">
        <v>4</v>
      </c>
      <c r="CX8" s="450">
        <v>5</v>
      </c>
      <c r="CY8" s="451">
        <v>6</v>
      </c>
      <c r="CZ8" s="449">
        <v>7</v>
      </c>
      <c r="DA8" s="1396" t="s">
        <v>94</v>
      </c>
      <c r="DB8" s="1396"/>
      <c r="DC8" s="1398" t="s">
        <v>92</v>
      </c>
      <c r="DD8" s="1396"/>
      <c r="DE8" s="1396"/>
      <c r="DF8" s="1396"/>
      <c r="DG8" s="1396"/>
      <c r="DH8" s="1396"/>
      <c r="DI8" s="1399"/>
      <c r="DJ8" s="1400" t="s">
        <v>93</v>
      </c>
      <c r="DK8" s="1401"/>
      <c r="DL8" s="1401"/>
      <c r="DM8" s="1401"/>
      <c r="DN8" s="1401"/>
      <c r="DO8" s="1401"/>
      <c r="DP8" s="1402"/>
      <c r="DR8" s="447" t="s">
        <v>97</v>
      </c>
      <c r="DS8" s="448">
        <v>2</v>
      </c>
      <c r="DT8" s="449">
        <v>3</v>
      </c>
      <c r="DU8" s="449">
        <v>4</v>
      </c>
      <c r="DV8" s="450">
        <v>5</v>
      </c>
      <c r="DW8" s="451">
        <v>6</v>
      </c>
      <c r="DX8" s="449">
        <v>7</v>
      </c>
      <c r="DY8" s="1396" t="s">
        <v>94</v>
      </c>
      <c r="DZ8" s="1396"/>
      <c r="EA8" s="1398" t="s">
        <v>92</v>
      </c>
      <c r="EB8" s="1396"/>
      <c r="EC8" s="1396"/>
      <c r="ED8" s="1396"/>
      <c r="EE8" s="1396"/>
      <c r="EF8" s="1396"/>
      <c r="EG8" s="1399"/>
      <c r="EH8" s="1400" t="s">
        <v>93</v>
      </c>
      <c r="EI8" s="1401"/>
      <c r="EJ8" s="1401"/>
      <c r="EK8" s="1401"/>
      <c r="EL8" s="1401"/>
      <c r="EM8" s="1401"/>
      <c r="EN8" s="1402"/>
      <c r="EP8" s="452" t="s">
        <v>97</v>
      </c>
      <c r="EQ8" s="448">
        <v>2</v>
      </c>
      <c r="ER8" s="449">
        <v>3</v>
      </c>
      <c r="ES8" s="449">
        <v>4</v>
      </c>
      <c r="ET8" s="450">
        <v>5</v>
      </c>
      <c r="EU8" s="451">
        <v>6</v>
      </c>
      <c r="EV8" s="449">
        <v>7</v>
      </c>
      <c r="EW8" s="1429" t="s">
        <v>94</v>
      </c>
      <c r="EX8" s="1429"/>
      <c r="EY8" s="1430" t="s">
        <v>92</v>
      </c>
      <c r="EZ8" s="1429"/>
      <c r="FA8" s="1429"/>
      <c r="FB8" s="1429"/>
      <c r="FC8" s="1429"/>
      <c r="FD8" s="1429"/>
      <c r="FE8" s="1431"/>
      <c r="FF8" s="1426" t="s">
        <v>93</v>
      </c>
      <c r="FG8" s="1427"/>
      <c r="FH8" s="1427"/>
      <c r="FI8" s="1427"/>
      <c r="FJ8" s="1427"/>
      <c r="FK8" s="1427"/>
      <c r="FL8" s="1428"/>
      <c r="FN8" s="452" t="s">
        <v>97</v>
      </c>
      <c r="FO8" s="448">
        <v>2</v>
      </c>
      <c r="FP8" s="449">
        <v>3</v>
      </c>
      <c r="FQ8" s="449">
        <v>4</v>
      </c>
      <c r="FR8" s="450">
        <v>5</v>
      </c>
      <c r="FS8" s="451">
        <v>6</v>
      </c>
      <c r="FT8" s="449">
        <v>7</v>
      </c>
      <c r="FU8" s="1429" t="s">
        <v>94</v>
      </c>
      <c r="FV8" s="1429"/>
      <c r="FW8" s="1430" t="s">
        <v>92</v>
      </c>
      <c r="FX8" s="1429"/>
      <c r="FY8" s="1429"/>
      <c r="FZ8" s="1429"/>
      <c r="GA8" s="1429"/>
      <c r="GB8" s="1429"/>
      <c r="GC8" s="1431"/>
      <c r="GD8" s="1426" t="s">
        <v>93</v>
      </c>
      <c r="GE8" s="1427"/>
      <c r="GF8" s="1427"/>
      <c r="GG8" s="1427"/>
      <c r="GH8" s="1427"/>
      <c r="GI8" s="1427"/>
      <c r="GJ8" s="1428"/>
      <c r="GL8" s="447" t="s">
        <v>97</v>
      </c>
      <c r="GM8" s="448">
        <v>2</v>
      </c>
      <c r="GN8" s="449">
        <v>3</v>
      </c>
      <c r="GO8" s="449">
        <v>4</v>
      </c>
      <c r="GP8" s="450">
        <v>5</v>
      </c>
      <c r="GQ8" s="451">
        <v>6</v>
      </c>
      <c r="GR8" s="449">
        <v>7</v>
      </c>
      <c r="GS8" s="1396" t="s">
        <v>94</v>
      </c>
      <c r="GT8" s="1396"/>
      <c r="GU8" s="1398" t="s">
        <v>92</v>
      </c>
      <c r="GV8" s="1396"/>
      <c r="GW8" s="1396"/>
      <c r="GX8" s="1396"/>
      <c r="GY8" s="1396"/>
      <c r="GZ8" s="1396"/>
      <c r="HA8" s="1399"/>
      <c r="HB8" s="1400" t="s">
        <v>93</v>
      </c>
      <c r="HC8" s="1401"/>
      <c r="HD8" s="1401"/>
      <c r="HE8" s="1401"/>
      <c r="HF8" s="1401"/>
      <c r="HG8" s="1401"/>
      <c r="HH8" s="1402"/>
      <c r="HJ8" s="447" t="s">
        <v>97</v>
      </c>
      <c r="HK8" s="448">
        <v>2</v>
      </c>
      <c r="HL8" s="449">
        <v>3</v>
      </c>
      <c r="HM8" s="449">
        <v>4</v>
      </c>
      <c r="HN8" s="450">
        <v>5</v>
      </c>
      <c r="HO8" s="451">
        <v>6</v>
      </c>
      <c r="HP8" s="449">
        <v>7</v>
      </c>
      <c r="HQ8" s="1396" t="s">
        <v>94</v>
      </c>
      <c r="HR8" s="1396"/>
      <c r="HS8" s="1398" t="s">
        <v>92</v>
      </c>
      <c r="HT8" s="1396"/>
      <c r="HU8" s="1396"/>
      <c r="HV8" s="1396"/>
      <c r="HW8" s="1396"/>
      <c r="HX8" s="1396"/>
      <c r="HY8" s="1399"/>
      <c r="HZ8" s="1400" t="s">
        <v>93</v>
      </c>
      <c r="IA8" s="1401"/>
      <c r="IB8" s="1401"/>
      <c r="IC8" s="1401"/>
      <c r="ID8" s="1401"/>
      <c r="IE8" s="1401"/>
      <c r="IF8" s="1402"/>
    </row>
    <row r="9" spans="2:240" s="444" customFormat="1" ht="12" customHeight="1" x14ac:dyDescent="0.2">
      <c r="B9" s="222"/>
      <c r="C9" s="453" t="s">
        <v>556</v>
      </c>
      <c r="D9" s="1195" t="s">
        <v>556</v>
      </c>
      <c r="E9" s="1195" t="s">
        <v>556</v>
      </c>
      <c r="F9" s="1195" t="s">
        <v>556</v>
      </c>
      <c r="G9" s="482" t="s">
        <v>10</v>
      </c>
      <c r="H9" s="1195" t="s">
        <v>556</v>
      </c>
      <c r="I9" s="1391" t="s">
        <v>95</v>
      </c>
      <c r="J9" s="1389"/>
      <c r="K9" s="1392"/>
      <c r="L9" s="1393"/>
      <c r="M9" s="1393"/>
      <c r="N9" s="1393"/>
      <c r="O9" s="1393"/>
      <c r="P9" s="1393"/>
      <c r="Q9" s="1394"/>
      <c r="R9" s="1388"/>
      <c r="S9" s="1389"/>
      <c r="T9" s="1389"/>
      <c r="U9" s="1389"/>
      <c r="V9" s="1389"/>
      <c r="W9" s="1389"/>
      <c r="X9" s="1390"/>
      <c r="Z9" s="222"/>
      <c r="AA9" s="453" t="s">
        <v>556</v>
      </c>
      <c r="AB9" s="1195" t="s">
        <v>556</v>
      </c>
      <c r="AC9" s="1195" t="s">
        <v>556</v>
      </c>
      <c r="AD9" s="1195" t="s">
        <v>556</v>
      </c>
      <c r="AE9" s="482" t="s">
        <v>10</v>
      </c>
      <c r="AF9" s="1195" t="s">
        <v>556</v>
      </c>
      <c r="AG9" s="1389" t="s">
        <v>95</v>
      </c>
      <c r="AH9" s="1389"/>
      <c r="AI9" s="1392"/>
      <c r="AJ9" s="1393"/>
      <c r="AK9" s="1393"/>
      <c r="AL9" s="1393"/>
      <c r="AM9" s="1393"/>
      <c r="AN9" s="1393"/>
      <c r="AO9" s="1394"/>
      <c r="AP9" s="1388"/>
      <c r="AQ9" s="1389"/>
      <c r="AR9" s="1389"/>
      <c r="AS9" s="1389"/>
      <c r="AT9" s="1389"/>
      <c r="AU9" s="1389"/>
      <c r="AV9" s="1390"/>
      <c r="AX9" s="222"/>
      <c r="AY9" s="453" t="s">
        <v>556</v>
      </c>
      <c r="AZ9" s="1195" t="s">
        <v>556</v>
      </c>
      <c r="BA9" s="1195" t="s">
        <v>556</v>
      </c>
      <c r="BB9" s="1195" t="s">
        <v>556</v>
      </c>
      <c r="BC9" s="482" t="s">
        <v>10</v>
      </c>
      <c r="BD9" s="1195" t="s">
        <v>556</v>
      </c>
      <c r="BE9" s="1389" t="s">
        <v>95</v>
      </c>
      <c r="BF9" s="1389"/>
      <c r="BG9" s="1392"/>
      <c r="BH9" s="1393"/>
      <c r="BI9" s="1393"/>
      <c r="BJ9" s="1393"/>
      <c r="BK9" s="1393"/>
      <c r="BL9" s="1393"/>
      <c r="BM9" s="1394"/>
      <c r="BN9" s="1388"/>
      <c r="BO9" s="1389"/>
      <c r="BP9" s="1389"/>
      <c r="BQ9" s="1389"/>
      <c r="BR9" s="1389"/>
      <c r="BS9" s="1389"/>
      <c r="BT9" s="1390"/>
      <c r="BV9" s="222"/>
      <c r="BW9" s="453" t="s">
        <v>556</v>
      </c>
      <c r="BX9" s="1195" t="s">
        <v>556</v>
      </c>
      <c r="BY9" s="1195" t="s">
        <v>556</v>
      </c>
      <c r="BZ9" s="1195" t="s">
        <v>556</v>
      </c>
      <c r="CA9" s="482" t="s">
        <v>10</v>
      </c>
      <c r="CB9" s="1195" t="s">
        <v>556</v>
      </c>
      <c r="CC9" s="1389" t="s">
        <v>95</v>
      </c>
      <c r="CD9" s="1389"/>
      <c r="CE9" s="1392"/>
      <c r="CF9" s="1393"/>
      <c r="CG9" s="1393"/>
      <c r="CH9" s="1393"/>
      <c r="CI9" s="1393"/>
      <c r="CJ9" s="1393"/>
      <c r="CK9" s="1394"/>
      <c r="CL9" s="1388"/>
      <c r="CM9" s="1389"/>
      <c r="CN9" s="1389"/>
      <c r="CO9" s="1389"/>
      <c r="CP9" s="1389"/>
      <c r="CQ9" s="1389"/>
      <c r="CR9" s="1390"/>
      <c r="CT9" s="222"/>
      <c r="CU9" s="453" t="s">
        <v>556</v>
      </c>
      <c r="CV9" s="1195" t="s">
        <v>556</v>
      </c>
      <c r="CW9" s="1195" t="s">
        <v>556</v>
      </c>
      <c r="CX9" s="1195" t="s">
        <v>556</v>
      </c>
      <c r="CY9" s="482" t="s">
        <v>10</v>
      </c>
      <c r="CZ9" s="1195" t="s">
        <v>556</v>
      </c>
      <c r="DA9" s="1389" t="s">
        <v>95</v>
      </c>
      <c r="DB9" s="1389"/>
      <c r="DC9" s="1392"/>
      <c r="DD9" s="1393"/>
      <c r="DE9" s="1393"/>
      <c r="DF9" s="1393"/>
      <c r="DG9" s="1393"/>
      <c r="DH9" s="1393"/>
      <c r="DI9" s="1394"/>
      <c r="DJ9" s="1388"/>
      <c r="DK9" s="1389"/>
      <c r="DL9" s="1389"/>
      <c r="DM9" s="1389"/>
      <c r="DN9" s="1389"/>
      <c r="DO9" s="1389"/>
      <c r="DP9" s="1390"/>
      <c r="DR9" s="222"/>
      <c r="DS9" s="453" t="s">
        <v>556</v>
      </c>
      <c r="DT9" s="1195" t="s">
        <v>556</v>
      </c>
      <c r="DU9" s="1195" t="s">
        <v>556</v>
      </c>
      <c r="DV9" s="1195" t="s">
        <v>556</v>
      </c>
      <c r="DW9" s="482" t="s">
        <v>10</v>
      </c>
      <c r="DX9" s="1195" t="s">
        <v>556</v>
      </c>
      <c r="DY9" s="1389" t="s">
        <v>95</v>
      </c>
      <c r="DZ9" s="1389"/>
      <c r="EA9" s="1392"/>
      <c r="EB9" s="1393"/>
      <c r="EC9" s="1393"/>
      <c r="ED9" s="1393"/>
      <c r="EE9" s="1393"/>
      <c r="EF9" s="1393"/>
      <c r="EG9" s="1394"/>
      <c r="EH9" s="1388"/>
      <c r="EI9" s="1389"/>
      <c r="EJ9" s="1389"/>
      <c r="EK9" s="1389"/>
      <c r="EL9" s="1389"/>
      <c r="EM9" s="1389"/>
      <c r="EN9" s="1390"/>
      <c r="EP9" s="455"/>
      <c r="EQ9" s="453" t="s">
        <v>556</v>
      </c>
      <c r="ER9" s="1195" t="s">
        <v>556</v>
      </c>
      <c r="ES9" s="1195" t="s">
        <v>556</v>
      </c>
      <c r="ET9" s="1195" t="s">
        <v>556</v>
      </c>
      <c r="EU9" s="482" t="s">
        <v>10</v>
      </c>
      <c r="EV9" s="1195" t="s">
        <v>556</v>
      </c>
      <c r="EW9" s="1419" t="s">
        <v>95</v>
      </c>
      <c r="EX9" s="1419"/>
      <c r="EY9" s="1420"/>
      <c r="EZ9" s="1421"/>
      <c r="FA9" s="1421"/>
      <c r="FB9" s="1421"/>
      <c r="FC9" s="1421"/>
      <c r="FD9" s="1421"/>
      <c r="FE9" s="1422"/>
      <c r="FF9" s="1423"/>
      <c r="FG9" s="1419"/>
      <c r="FH9" s="1419"/>
      <c r="FI9" s="1419"/>
      <c r="FJ9" s="1419"/>
      <c r="FK9" s="1419"/>
      <c r="FL9" s="1424"/>
      <c r="FN9" s="455"/>
      <c r="FO9" s="453" t="s">
        <v>556</v>
      </c>
      <c r="FP9" s="1195" t="s">
        <v>556</v>
      </c>
      <c r="FQ9" s="1195" t="s">
        <v>556</v>
      </c>
      <c r="FR9" s="1195" t="s">
        <v>556</v>
      </c>
      <c r="FS9" s="482" t="s">
        <v>10</v>
      </c>
      <c r="FT9" s="1195" t="s">
        <v>556</v>
      </c>
      <c r="FU9" s="1419" t="s">
        <v>95</v>
      </c>
      <c r="FV9" s="1419"/>
      <c r="FW9" s="1420"/>
      <c r="FX9" s="1421"/>
      <c r="FY9" s="1421"/>
      <c r="FZ9" s="1421"/>
      <c r="GA9" s="1421"/>
      <c r="GB9" s="1421"/>
      <c r="GC9" s="1422"/>
      <c r="GD9" s="1423"/>
      <c r="GE9" s="1419"/>
      <c r="GF9" s="1419"/>
      <c r="GG9" s="1419"/>
      <c r="GH9" s="1419"/>
      <c r="GI9" s="1419"/>
      <c r="GJ9" s="1424"/>
      <c r="GL9" s="222"/>
      <c r="GM9" s="453" t="s">
        <v>556</v>
      </c>
      <c r="GN9" s="1195" t="s">
        <v>556</v>
      </c>
      <c r="GO9" s="1195" t="s">
        <v>556</v>
      </c>
      <c r="GP9" s="1195" t="s">
        <v>556</v>
      </c>
      <c r="GQ9" s="482" t="s">
        <v>10</v>
      </c>
      <c r="GR9" s="1195" t="s">
        <v>556</v>
      </c>
      <c r="GS9" s="1389" t="s">
        <v>95</v>
      </c>
      <c r="GT9" s="1389"/>
      <c r="GU9" s="1392"/>
      <c r="GV9" s="1393"/>
      <c r="GW9" s="1393"/>
      <c r="GX9" s="1393"/>
      <c r="GY9" s="1393"/>
      <c r="GZ9" s="1393"/>
      <c r="HA9" s="1394"/>
      <c r="HB9" s="1388"/>
      <c r="HC9" s="1389"/>
      <c r="HD9" s="1389"/>
      <c r="HE9" s="1389"/>
      <c r="HF9" s="1389"/>
      <c r="HG9" s="1389"/>
      <c r="HH9" s="1390"/>
      <c r="HJ9" s="222"/>
      <c r="HK9" s="453" t="s">
        <v>556</v>
      </c>
      <c r="HL9" s="1195" t="s">
        <v>556</v>
      </c>
      <c r="HM9" s="1195" t="s">
        <v>556</v>
      </c>
      <c r="HN9" s="1195" t="s">
        <v>556</v>
      </c>
      <c r="HO9" s="482" t="s">
        <v>10</v>
      </c>
      <c r="HP9" s="1195" t="s">
        <v>556</v>
      </c>
      <c r="HQ9" s="1389" t="s">
        <v>95</v>
      </c>
      <c r="HR9" s="1389"/>
      <c r="HS9" s="1392"/>
      <c r="HT9" s="1393"/>
      <c r="HU9" s="1393"/>
      <c r="HV9" s="1393"/>
      <c r="HW9" s="1393"/>
      <c r="HX9" s="1393"/>
      <c r="HY9" s="1394"/>
      <c r="HZ9" s="1388"/>
      <c r="IA9" s="1389"/>
      <c r="IB9" s="1389"/>
      <c r="IC9" s="1389"/>
      <c r="ID9" s="1389"/>
      <c r="IE9" s="1389"/>
      <c r="IF9" s="1390"/>
    </row>
    <row r="10" spans="2:240" s="444" customFormat="1" ht="12" customHeight="1" x14ac:dyDescent="0.2">
      <c r="B10" s="222"/>
      <c r="C10" s="453" t="s">
        <v>11</v>
      </c>
      <c r="D10" s="454" t="s">
        <v>101</v>
      </c>
      <c r="E10" s="454" t="s">
        <v>108</v>
      </c>
      <c r="F10" s="454" t="s">
        <v>108</v>
      </c>
      <c r="G10" s="1195" t="s">
        <v>556</v>
      </c>
      <c r="H10" s="454" t="s">
        <v>6</v>
      </c>
      <c r="I10" s="458">
        <v>8</v>
      </c>
      <c r="J10" s="459" t="s">
        <v>275</v>
      </c>
      <c r="K10" s="460">
        <v>10</v>
      </c>
      <c r="L10" s="460">
        <v>11</v>
      </c>
      <c r="M10" s="460">
        <v>12</v>
      </c>
      <c r="N10" s="461">
        <v>13</v>
      </c>
      <c r="O10" s="461" t="s">
        <v>13</v>
      </c>
      <c r="P10" s="462">
        <v>15</v>
      </c>
      <c r="Q10" s="461" t="s">
        <v>14</v>
      </c>
      <c r="R10" s="460">
        <v>17</v>
      </c>
      <c r="S10" s="460">
        <v>18</v>
      </c>
      <c r="T10" s="462">
        <v>19</v>
      </c>
      <c r="U10" s="462">
        <v>20</v>
      </c>
      <c r="V10" s="463" t="s">
        <v>15</v>
      </c>
      <c r="W10" s="462">
        <v>22</v>
      </c>
      <c r="X10" s="464" t="s">
        <v>16</v>
      </c>
      <c r="Z10" s="222"/>
      <c r="AA10" s="453" t="s">
        <v>11</v>
      </c>
      <c r="AB10" s="454" t="s">
        <v>101</v>
      </c>
      <c r="AC10" s="454" t="s">
        <v>108</v>
      </c>
      <c r="AD10" s="454" t="s">
        <v>108</v>
      </c>
      <c r="AE10" s="1195" t="s">
        <v>556</v>
      </c>
      <c r="AF10" s="454" t="s">
        <v>6</v>
      </c>
      <c r="AG10" s="458">
        <v>8</v>
      </c>
      <c r="AH10" s="459" t="s">
        <v>12</v>
      </c>
      <c r="AI10" s="460">
        <v>10</v>
      </c>
      <c r="AJ10" s="460">
        <v>11</v>
      </c>
      <c r="AK10" s="460">
        <v>12</v>
      </c>
      <c r="AL10" s="461">
        <v>13</v>
      </c>
      <c r="AM10" s="461" t="s">
        <v>13</v>
      </c>
      <c r="AN10" s="461">
        <v>15</v>
      </c>
      <c r="AO10" s="461" t="s">
        <v>14</v>
      </c>
      <c r="AP10" s="460">
        <v>17</v>
      </c>
      <c r="AQ10" s="460">
        <v>18</v>
      </c>
      <c r="AR10" s="461">
        <v>19</v>
      </c>
      <c r="AS10" s="461">
        <v>20</v>
      </c>
      <c r="AT10" s="463" t="s">
        <v>15</v>
      </c>
      <c r="AU10" s="461">
        <v>22</v>
      </c>
      <c r="AV10" s="464" t="s">
        <v>16</v>
      </c>
      <c r="AX10" s="222"/>
      <c r="AY10" s="453" t="s">
        <v>11</v>
      </c>
      <c r="AZ10" s="454" t="s">
        <v>101</v>
      </c>
      <c r="BA10" s="454" t="s">
        <v>108</v>
      </c>
      <c r="BB10" s="454" t="s">
        <v>108</v>
      </c>
      <c r="BC10" s="1195" t="s">
        <v>556</v>
      </c>
      <c r="BD10" s="454" t="s">
        <v>6</v>
      </c>
      <c r="BE10" s="458">
        <v>8</v>
      </c>
      <c r="BF10" s="459" t="s">
        <v>12</v>
      </c>
      <c r="BG10" s="460">
        <v>10</v>
      </c>
      <c r="BH10" s="460">
        <v>11</v>
      </c>
      <c r="BI10" s="460">
        <v>12</v>
      </c>
      <c r="BJ10" s="461">
        <v>13</v>
      </c>
      <c r="BK10" s="461" t="s">
        <v>13</v>
      </c>
      <c r="BL10" s="461">
        <v>15</v>
      </c>
      <c r="BM10" s="461" t="s">
        <v>14</v>
      </c>
      <c r="BN10" s="460">
        <v>17</v>
      </c>
      <c r="BO10" s="460">
        <v>18</v>
      </c>
      <c r="BP10" s="461">
        <v>19</v>
      </c>
      <c r="BQ10" s="461">
        <v>20</v>
      </c>
      <c r="BR10" s="463" t="s">
        <v>15</v>
      </c>
      <c r="BS10" s="461">
        <v>22</v>
      </c>
      <c r="BT10" s="464" t="s">
        <v>16</v>
      </c>
      <c r="BV10" s="222"/>
      <c r="BW10" s="453" t="s">
        <v>11</v>
      </c>
      <c r="BX10" s="454" t="s">
        <v>101</v>
      </c>
      <c r="BY10" s="454" t="s">
        <v>108</v>
      </c>
      <c r="BZ10" s="454" t="s">
        <v>108</v>
      </c>
      <c r="CA10" s="1195" t="s">
        <v>556</v>
      </c>
      <c r="CB10" s="454" t="s">
        <v>6</v>
      </c>
      <c r="CC10" s="458">
        <v>8</v>
      </c>
      <c r="CD10" s="459" t="s">
        <v>12</v>
      </c>
      <c r="CE10" s="460">
        <v>10</v>
      </c>
      <c r="CF10" s="460">
        <v>11</v>
      </c>
      <c r="CG10" s="460">
        <v>12</v>
      </c>
      <c r="CH10" s="461">
        <v>13</v>
      </c>
      <c r="CI10" s="461" t="s">
        <v>13</v>
      </c>
      <c r="CJ10" s="461">
        <v>15</v>
      </c>
      <c r="CK10" s="461" t="s">
        <v>14</v>
      </c>
      <c r="CL10" s="460">
        <v>17</v>
      </c>
      <c r="CM10" s="460">
        <v>18</v>
      </c>
      <c r="CN10" s="461">
        <v>19</v>
      </c>
      <c r="CO10" s="461">
        <v>20</v>
      </c>
      <c r="CP10" s="463" t="s">
        <v>15</v>
      </c>
      <c r="CQ10" s="461">
        <v>22</v>
      </c>
      <c r="CR10" s="464" t="s">
        <v>16</v>
      </c>
      <c r="CT10" s="222"/>
      <c r="CU10" s="453" t="s">
        <v>11</v>
      </c>
      <c r="CV10" s="454" t="s">
        <v>101</v>
      </c>
      <c r="CW10" s="454" t="s">
        <v>108</v>
      </c>
      <c r="CX10" s="454" t="s">
        <v>108</v>
      </c>
      <c r="CY10" s="1195" t="s">
        <v>556</v>
      </c>
      <c r="CZ10" s="454" t="s">
        <v>6</v>
      </c>
      <c r="DA10" s="458">
        <v>8</v>
      </c>
      <c r="DB10" s="459" t="s">
        <v>12</v>
      </c>
      <c r="DC10" s="460">
        <v>10</v>
      </c>
      <c r="DD10" s="460">
        <v>11</v>
      </c>
      <c r="DE10" s="460">
        <v>12</v>
      </c>
      <c r="DF10" s="461">
        <v>13</v>
      </c>
      <c r="DG10" s="461" t="s">
        <v>13</v>
      </c>
      <c r="DH10" s="461">
        <v>15</v>
      </c>
      <c r="DI10" s="461" t="s">
        <v>14</v>
      </c>
      <c r="DJ10" s="460">
        <v>17</v>
      </c>
      <c r="DK10" s="460">
        <v>18</v>
      </c>
      <c r="DL10" s="461">
        <v>19</v>
      </c>
      <c r="DM10" s="461">
        <v>20</v>
      </c>
      <c r="DN10" s="463" t="s">
        <v>15</v>
      </c>
      <c r="DO10" s="461">
        <v>22</v>
      </c>
      <c r="DP10" s="464" t="s">
        <v>16</v>
      </c>
      <c r="DR10" s="222"/>
      <c r="DS10" s="453" t="s">
        <v>11</v>
      </c>
      <c r="DT10" s="454" t="s">
        <v>101</v>
      </c>
      <c r="DU10" s="454" t="s">
        <v>108</v>
      </c>
      <c r="DV10" s="454" t="s">
        <v>108</v>
      </c>
      <c r="DW10" s="1195" t="s">
        <v>556</v>
      </c>
      <c r="DX10" s="454" t="s">
        <v>6</v>
      </c>
      <c r="DY10" s="458">
        <v>8</v>
      </c>
      <c r="DZ10" s="459" t="s">
        <v>12</v>
      </c>
      <c r="EA10" s="460">
        <v>10</v>
      </c>
      <c r="EB10" s="460">
        <v>11</v>
      </c>
      <c r="EC10" s="460">
        <v>12</v>
      </c>
      <c r="ED10" s="461">
        <v>13</v>
      </c>
      <c r="EE10" s="461" t="s">
        <v>13</v>
      </c>
      <c r="EF10" s="461">
        <v>15</v>
      </c>
      <c r="EG10" s="461" t="s">
        <v>14</v>
      </c>
      <c r="EH10" s="460">
        <v>17</v>
      </c>
      <c r="EI10" s="460">
        <v>18</v>
      </c>
      <c r="EJ10" s="461">
        <v>19</v>
      </c>
      <c r="EK10" s="461">
        <v>20</v>
      </c>
      <c r="EL10" s="463" t="s">
        <v>15</v>
      </c>
      <c r="EM10" s="461">
        <v>22</v>
      </c>
      <c r="EN10" s="464" t="s">
        <v>16</v>
      </c>
      <c r="EP10" s="455"/>
      <c r="EQ10" s="453" t="s">
        <v>11</v>
      </c>
      <c r="ER10" s="454" t="s">
        <v>101</v>
      </c>
      <c r="ES10" s="454" t="s">
        <v>108</v>
      </c>
      <c r="ET10" s="454" t="s">
        <v>108</v>
      </c>
      <c r="EU10" s="1195" t="s">
        <v>556</v>
      </c>
      <c r="EV10" s="454" t="s">
        <v>6</v>
      </c>
      <c r="EW10" s="465">
        <v>8</v>
      </c>
      <c r="EX10" s="466" t="s">
        <v>12</v>
      </c>
      <c r="EY10" s="467">
        <v>10</v>
      </c>
      <c r="EZ10" s="467">
        <v>11</v>
      </c>
      <c r="FA10" s="467">
        <v>12</v>
      </c>
      <c r="FB10" s="468">
        <v>13</v>
      </c>
      <c r="FC10" s="468" t="s">
        <v>13</v>
      </c>
      <c r="FD10" s="468">
        <v>15</v>
      </c>
      <c r="FE10" s="468" t="s">
        <v>14</v>
      </c>
      <c r="FF10" s="467">
        <v>17</v>
      </c>
      <c r="FG10" s="467">
        <v>18</v>
      </c>
      <c r="FH10" s="468">
        <v>19</v>
      </c>
      <c r="FI10" s="468">
        <v>20</v>
      </c>
      <c r="FJ10" s="469" t="s">
        <v>15</v>
      </c>
      <c r="FK10" s="468">
        <v>22</v>
      </c>
      <c r="FL10" s="464" t="s">
        <v>16</v>
      </c>
      <c r="FN10" s="455"/>
      <c r="FO10" s="453" t="s">
        <v>11</v>
      </c>
      <c r="FP10" s="454" t="s">
        <v>101</v>
      </c>
      <c r="FQ10" s="454" t="s">
        <v>108</v>
      </c>
      <c r="FR10" s="454" t="s">
        <v>108</v>
      </c>
      <c r="FS10" s="1195" t="s">
        <v>556</v>
      </c>
      <c r="FT10" s="454" t="s">
        <v>6</v>
      </c>
      <c r="FU10" s="465">
        <v>8</v>
      </c>
      <c r="FV10" s="466" t="s">
        <v>12</v>
      </c>
      <c r="FW10" s="467">
        <v>10</v>
      </c>
      <c r="FX10" s="467">
        <v>11</v>
      </c>
      <c r="FY10" s="467">
        <v>12</v>
      </c>
      <c r="FZ10" s="468">
        <v>13</v>
      </c>
      <c r="GA10" s="468" t="s">
        <v>13</v>
      </c>
      <c r="GB10" s="468">
        <v>15</v>
      </c>
      <c r="GC10" s="468" t="s">
        <v>14</v>
      </c>
      <c r="GD10" s="467">
        <v>17</v>
      </c>
      <c r="GE10" s="467">
        <v>18</v>
      </c>
      <c r="GF10" s="468">
        <v>19</v>
      </c>
      <c r="GG10" s="468">
        <v>20</v>
      </c>
      <c r="GH10" s="469" t="s">
        <v>15</v>
      </c>
      <c r="GI10" s="468">
        <v>22</v>
      </c>
      <c r="GJ10" s="464" t="s">
        <v>16</v>
      </c>
      <c r="GL10" s="222"/>
      <c r="GM10" s="453" t="s">
        <v>11</v>
      </c>
      <c r="GN10" s="454" t="s">
        <v>101</v>
      </c>
      <c r="GO10" s="454" t="s">
        <v>108</v>
      </c>
      <c r="GP10" s="454" t="s">
        <v>108</v>
      </c>
      <c r="GQ10" s="1195" t="s">
        <v>556</v>
      </c>
      <c r="GR10" s="454" t="s">
        <v>6</v>
      </c>
      <c r="GS10" s="458">
        <v>8</v>
      </c>
      <c r="GT10" s="459" t="s">
        <v>12</v>
      </c>
      <c r="GU10" s="460">
        <v>10</v>
      </c>
      <c r="GV10" s="460">
        <v>11</v>
      </c>
      <c r="GW10" s="460">
        <v>12</v>
      </c>
      <c r="GX10" s="461">
        <v>13</v>
      </c>
      <c r="GY10" s="461" t="s">
        <v>13</v>
      </c>
      <c r="GZ10" s="461">
        <v>15</v>
      </c>
      <c r="HA10" s="461" t="s">
        <v>14</v>
      </c>
      <c r="HB10" s="460">
        <v>17</v>
      </c>
      <c r="HC10" s="460">
        <v>18</v>
      </c>
      <c r="HD10" s="461">
        <v>19</v>
      </c>
      <c r="HE10" s="461">
        <v>20</v>
      </c>
      <c r="HF10" s="463" t="s">
        <v>15</v>
      </c>
      <c r="HG10" s="461">
        <v>22</v>
      </c>
      <c r="HH10" s="464" t="s">
        <v>16</v>
      </c>
      <c r="HJ10" s="222"/>
      <c r="HK10" s="453" t="s">
        <v>11</v>
      </c>
      <c r="HL10" s="454" t="s">
        <v>101</v>
      </c>
      <c r="HM10" s="454" t="s">
        <v>108</v>
      </c>
      <c r="HN10" s="454" t="s">
        <v>108</v>
      </c>
      <c r="HO10" s="1195" t="s">
        <v>556</v>
      </c>
      <c r="HP10" s="454" t="s">
        <v>6</v>
      </c>
      <c r="HQ10" s="458">
        <v>8</v>
      </c>
      <c r="HR10" s="459" t="s">
        <v>12</v>
      </c>
      <c r="HS10" s="460">
        <v>10</v>
      </c>
      <c r="HT10" s="460">
        <v>11</v>
      </c>
      <c r="HU10" s="460">
        <v>12</v>
      </c>
      <c r="HV10" s="461">
        <v>13</v>
      </c>
      <c r="HW10" s="461" t="s">
        <v>13</v>
      </c>
      <c r="HX10" s="461">
        <v>15</v>
      </c>
      <c r="HY10" s="461" t="s">
        <v>14</v>
      </c>
      <c r="HZ10" s="460">
        <v>17</v>
      </c>
      <c r="IA10" s="460">
        <v>18</v>
      </c>
      <c r="IB10" s="461">
        <v>19</v>
      </c>
      <c r="IC10" s="461">
        <v>20</v>
      </c>
      <c r="ID10" s="463" t="s">
        <v>15</v>
      </c>
      <c r="IE10" s="461">
        <v>22</v>
      </c>
      <c r="IF10" s="464" t="s">
        <v>16</v>
      </c>
    </row>
    <row r="11" spans="2:240" s="444" customFormat="1" ht="12" customHeight="1" x14ac:dyDescent="0.2">
      <c r="B11" s="453"/>
      <c r="C11" s="453" t="s">
        <v>100</v>
      </c>
      <c r="D11" s="454" t="s">
        <v>102</v>
      </c>
      <c r="E11" s="454" t="s">
        <v>107</v>
      </c>
      <c r="F11" s="454" t="s">
        <v>107</v>
      </c>
      <c r="G11" s="454" t="s">
        <v>6</v>
      </c>
      <c r="H11" s="454" t="s">
        <v>17</v>
      </c>
      <c r="I11" s="453" t="s">
        <v>111</v>
      </c>
      <c r="J11" s="470" t="s">
        <v>113</v>
      </c>
      <c r="K11" s="220" t="s">
        <v>57</v>
      </c>
      <c r="L11" s="220" t="s">
        <v>29</v>
      </c>
      <c r="M11" s="220" t="s">
        <v>114</v>
      </c>
      <c r="N11" s="471" t="s">
        <v>113</v>
      </c>
      <c r="O11" s="454" t="s">
        <v>113</v>
      </c>
      <c r="P11" s="472" t="s">
        <v>116</v>
      </c>
      <c r="Q11" s="472" t="s">
        <v>113</v>
      </c>
      <c r="R11" s="220" t="s">
        <v>57</v>
      </c>
      <c r="S11" s="220" t="s">
        <v>29</v>
      </c>
      <c r="T11" s="220" t="s">
        <v>114</v>
      </c>
      <c r="U11" s="471" t="s">
        <v>113</v>
      </c>
      <c r="V11" s="454" t="s">
        <v>113</v>
      </c>
      <c r="W11" s="472" t="s">
        <v>116</v>
      </c>
      <c r="X11" s="1037" t="s">
        <v>113</v>
      </c>
      <c r="Z11" s="222"/>
      <c r="AA11" s="453" t="s">
        <v>100</v>
      </c>
      <c r="AB11" s="454" t="s">
        <v>102</v>
      </c>
      <c r="AC11" s="454" t="s">
        <v>107</v>
      </c>
      <c r="AD11" s="454" t="s">
        <v>107</v>
      </c>
      <c r="AE11" s="454" t="s">
        <v>6</v>
      </c>
      <c r="AF11" s="454" t="s">
        <v>17</v>
      </c>
      <c r="AG11" s="474" t="s">
        <v>111</v>
      </c>
      <c r="AH11" s="470" t="s">
        <v>113</v>
      </c>
      <c r="AI11" s="220" t="s">
        <v>57</v>
      </c>
      <c r="AJ11" s="220" t="s">
        <v>29</v>
      </c>
      <c r="AK11" s="220" t="s">
        <v>114</v>
      </c>
      <c r="AL11" s="471" t="s">
        <v>113</v>
      </c>
      <c r="AM11" s="454" t="s">
        <v>113</v>
      </c>
      <c r="AN11" s="472" t="s">
        <v>116</v>
      </c>
      <c r="AO11" s="472" t="s">
        <v>113</v>
      </c>
      <c r="AP11" s="220" t="s">
        <v>57</v>
      </c>
      <c r="AQ11" s="220" t="s">
        <v>29</v>
      </c>
      <c r="AR11" s="220" t="s">
        <v>114</v>
      </c>
      <c r="AS11" s="471" t="s">
        <v>113</v>
      </c>
      <c r="AT11" s="454" t="s">
        <v>113</v>
      </c>
      <c r="AU11" s="472" t="s">
        <v>116</v>
      </c>
      <c r="AV11" s="1037" t="s">
        <v>113</v>
      </c>
      <c r="AX11" s="222"/>
      <c r="AY11" s="453" t="s">
        <v>100</v>
      </c>
      <c r="AZ11" s="454" t="s">
        <v>102</v>
      </c>
      <c r="BA11" s="454" t="s">
        <v>107</v>
      </c>
      <c r="BB11" s="454" t="s">
        <v>107</v>
      </c>
      <c r="BC11" s="454" t="s">
        <v>6</v>
      </c>
      <c r="BD11" s="454" t="s">
        <v>17</v>
      </c>
      <c r="BE11" s="474" t="s">
        <v>111</v>
      </c>
      <c r="BF11" s="470" t="s">
        <v>113</v>
      </c>
      <c r="BG11" s="220" t="s">
        <v>57</v>
      </c>
      <c r="BH11" s="220" t="s">
        <v>29</v>
      </c>
      <c r="BI11" s="220" t="s">
        <v>114</v>
      </c>
      <c r="BJ11" s="471" t="s">
        <v>113</v>
      </c>
      <c r="BK11" s="454" t="s">
        <v>113</v>
      </c>
      <c r="BL11" s="472" t="s">
        <v>116</v>
      </c>
      <c r="BM11" s="472" t="s">
        <v>113</v>
      </c>
      <c r="BN11" s="220" t="s">
        <v>57</v>
      </c>
      <c r="BO11" s="220" t="s">
        <v>29</v>
      </c>
      <c r="BP11" s="220" t="s">
        <v>114</v>
      </c>
      <c r="BQ11" s="471" t="s">
        <v>113</v>
      </c>
      <c r="BR11" s="454" t="s">
        <v>113</v>
      </c>
      <c r="BS11" s="472" t="s">
        <v>116</v>
      </c>
      <c r="BT11" s="1037" t="s">
        <v>113</v>
      </c>
      <c r="BV11" s="222"/>
      <c r="BW11" s="453" t="s">
        <v>100</v>
      </c>
      <c r="BX11" s="454" t="s">
        <v>102</v>
      </c>
      <c r="BY11" s="454" t="s">
        <v>107</v>
      </c>
      <c r="BZ11" s="454" t="s">
        <v>107</v>
      </c>
      <c r="CA11" s="454" t="s">
        <v>6</v>
      </c>
      <c r="CB11" s="454" t="s">
        <v>17</v>
      </c>
      <c r="CC11" s="474" t="s">
        <v>111</v>
      </c>
      <c r="CD11" s="470" t="s">
        <v>113</v>
      </c>
      <c r="CE11" s="220" t="s">
        <v>57</v>
      </c>
      <c r="CF11" s="220" t="s">
        <v>29</v>
      </c>
      <c r="CG11" s="220" t="s">
        <v>114</v>
      </c>
      <c r="CH11" s="471" t="s">
        <v>113</v>
      </c>
      <c r="CI11" s="454" t="s">
        <v>113</v>
      </c>
      <c r="CJ11" s="472" t="s">
        <v>116</v>
      </c>
      <c r="CK11" s="472" t="s">
        <v>113</v>
      </c>
      <c r="CL11" s="220" t="s">
        <v>57</v>
      </c>
      <c r="CM11" s="220" t="s">
        <v>29</v>
      </c>
      <c r="CN11" s="220" t="s">
        <v>114</v>
      </c>
      <c r="CO11" s="471" t="s">
        <v>113</v>
      </c>
      <c r="CP11" s="454" t="s">
        <v>113</v>
      </c>
      <c r="CQ11" s="472" t="s">
        <v>116</v>
      </c>
      <c r="CR11" s="1037" t="s">
        <v>113</v>
      </c>
      <c r="CT11" s="222"/>
      <c r="CU11" s="453" t="s">
        <v>100</v>
      </c>
      <c r="CV11" s="454" t="s">
        <v>102</v>
      </c>
      <c r="CW11" s="454" t="s">
        <v>107</v>
      </c>
      <c r="CX11" s="454" t="s">
        <v>107</v>
      </c>
      <c r="CY11" s="454" t="s">
        <v>6</v>
      </c>
      <c r="CZ11" s="454" t="s">
        <v>17</v>
      </c>
      <c r="DA11" s="474" t="s">
        <v>111</v>
      </c>
      <c r="DB11" s="470" t="s">
        <v>113</v>
      </c>
      <c r="DC11" s="220" t="s">
        <v>57</v>
      </c>
      <c r="DD11" s="220" t="s">
        <v>29</v>
      </c>
      <c r="DE11" s="220" t="s">
        <v>114</v>
      </c>
      <c r="DF11" s="471" t="s">
        <v>113</v>
      </c>
      <c r="DG11" s="454" t="s">
        <v>113</v>
      </c>
      <c r="DH11" s="472" t="s">
        <v>116</v>
      </c>
      <c r="DI11" s="472" t="s">
        <v>113</v>
      </c>
      <c r="DJ11" s="220" t="s">
        <v>57</v>
      </c>
      <c r="DK11" s="220" t="s">
        <v>29</v>
      </c>
      <c r="DL11" s="220" t="s">
        <v>114</v>
      </c>
      <c r="DM11" s="471" t="s">
        <v>113</v>
      </c>
      <c r="DN11" s="454" t="s">
        <v>113</v>
      </c>
      <c r="DO11" s="472" t="s">
        <v>116</v>
      </c>
      <c r="DP11" s="1037" t="s">
        <v>113</v>
      </c>
      <c r="DR11" s="222"/>
      <c r="DS11" s="453" t="s">
        <v>100</v>
      </c>
      <c r="DT11" s="454" t="s">
        <v>102</v>
      </c>
      <c r="DU11" s="454" t="s">
        <v>107</v>
      </c>
      <c r="DV11" s="454" t="s">
        <v>107</v>
      </c>
      <c r="DW11" s="454" t="s">
        <v>6</v>
      </c>
      <c r="DX11" s="454" t="s">
        <v>17</v>
      </c>
      <c r="DY11" s="474" t="s">
        <v>111</v>
      </c>
      <c r="DZ11" s="470" t="s">
        <v>113</v>
      </c>
      <c r="EA11" s="220" t="s">
        <v>57</v>
      </c>
      <c r="EB11" s="220" t="s">
        <v>29</v>
      </c>
      <c r="EC11" s="220" t="s">
        <v>114</v>
      </c>
      <c r="ED11" s="471" t="s">
        <v>113</v>
      </c>
      <c r="EE11" s="454" t="s">
        <v>113</v>
      </c>
      <c r="EF11" s="472" t="s">
        <v>116</v>
      </c>
      <c r="EG11" s="472" t="s">
        <v>113</v>
      </c>
      <c r="EH11" s="220" t="s">
        <v>57</v>
      </c>
      <c r="EI11" s="220" t="s">
        <v>29</v>
      </c>
      <c r="EJ11" s="220" t="s">
        <v>114</v>
      </c>
      <c r="EK11" s="471" t="s">
        <v>113</v>
      </c>
      <c r="EL11" s="454" t="s">
        <v>113</v>
      </c>
      <c r="EM11" s="472" t="s">
        <v>116</v>
      </c>
      <c r="EN11" s="1037" t="s">
        <v>113</v>
      </c>
      <c r="EP11" s="455"/>
      <c r="EQ11" s="453" t="s">
        <v>100</v>
      </c>
      <c r="ER11" s="454" t="s">
        <v>102</v>
      </c>
      <c r="ES11" s="454" t="s">
        <v>107</v>
      </c>
      <c r="ET11" s="454" t="s">
        <v>107</v>
      </c>
      <c r="EU11" s="454" t="s">
        <v>6</v>
      </c>
      <c r="EV11" s="454" t="s">
        <v>17</v>
      </c>
      <c r="EW11" s="475" t="s">
        <v>111</v>
      </c>
      <c r="EX11" s="476" t="s">
        <v>113</v>
      </c>
      <c r="EY11" s="477" t="s">
        <v>57</v>
      </c>
      <c r="EZ11" s="477" t="s">
        <v>29</v>
      </c>
      <c r="FA11" s="477" t="s">
        <v>114</v>
      </c>
      <c r="FB11" s="478" t="s">
        <v>113</v>
      </c>
      <c r="FC11" s="456" t="s">
        <v>113</v>
      </c>
      <c r="FD11" s="479" t="s">
        <v>116</v>
      </c>
      <c r="FE11" s="472" t="s">
        <v>113</v>
      </c>
      <c r="FF11" s="477" t="s">
        <v>57</v>
      </c>
      <c r="FG11" s="477" t="s">
        <v>29</v>
      </c>
      <c r="FH11" s="477" t="s">
        <v>114</v>
      </c>
      <c r="FI11" s="478" t="s">
        <v>113</v>
      </c>
      <c r="FJ11" s="456" t="s">
        <v>113</v>
      </c>
      <c r="FK11" s="479" t="s">
        <v>116</v>
      </c>
      <c r="FL11" s="1037" t="s">
        <v>113</v>
      </c>
      <c r="FN11" s="455"/>
      <c r="FO11" s="453" t="s">
        <v>100</v>
      </c>
      <c r="FP11" s="454" t="s">
        <v>102</v>
      </c>
      <c r="FQ11" s="454" t="s">
        <v>107</v>
      </c>
      <c r="FR11" s="454" t="s">
        <v>107</v>
      </c>
      <c r="FS11" s="454" t="s">
        <v>6</v>
      </c>
      <c r="FT11" s="454" t="s">
        <v>17</v>
      </c>
      <c r="FU11" s="475" t="s">
        <v>111</v>
      </c>
      <c r="FV11" s="476" t="s">
        <v>113</v>
      </c>
      <c r="FW11" s="477" t="s">
        <v>57</v>
      </c>
      <c r="FX11" s="477" t="s">
        <v>29</v>
      </c>
      <c r="FY11" s="477" t="s">
        <v>114</v>
      </c>
      <c r="FZ11" s="478" t="s">
        <v>113</v>
      </c>
      <c r="GA11" s="456" t="s">
        <v>113</v>
      </c>
      <c r="GB11" s="479" t="s">
        <v>116</v>
      </c>
      <c r="GC11" s="472" t="s">
        <v>113</v>
      </c>
      <c r="GD11" s="477" t="s">
        <v>57</v>
      </c>
      <c r="GE11" s="477" t="s">
        <v>29</v>
      </c>
      <c r="GF11" s="477" t="s">
        <v>114</v>
      </c>
      <c r="GG11" s="478" t="s">
        <v>113</v>
      </c>
      <c r="GH11" s="456" t="s">
        <v>113</v>
      </c>
      <c r="GI11" s="479" t="s">
        <v>116</v>
      </c>
      <c r="GJ11" s="1037" t="s">
        <v>113</v>
      </c>
      <c r="GL11" s="222"/>
      <c r="GM11" s="453" t="s">
        <v>100</v>
      </c>
      <c r="GN11" s="454" t="s">
        <v>102</v>
      </c>
      <c r="GO11" s="454" t="s">
        <v>107</v>
      </c>
      <c r="GP11" s="454" t="s">
        <v>107</v>
      </c>
      <c r="GQ11" s="454" t="s">
        <v>6</v>
      </c>
      <c r="GR11" s="454" t="s">
        <v>17</v>
      </c>
      <c r="GS11" s="474" t="s">
        <v>111</v>
      </c>
      <c r="GT11" s="470" t="s">
        <v>113</v>
      </c>
      <c r="GU11" s="220" t="s">
        <v>57</v>
      </c>
      <c r="GV11" s="220" t="s">
        <v>29</v>
      </c>
      <c r="GW11" s="220" t="s">
        <v>114</v>
      </c>
      <c r="GX11" s="471" t="s">
        <v>113</v>
      </c>
      <c r="GY11" s="454" t="s">
        <v>113</v>
      </c>
      <c r="GZ11" s="472" t="s">
        <v>116</v>
      </c>
      <c r="HA11" s="472" t="s">
        <v>113</v>
      </c>
      <c r="HB11" s="220" t="s">
        <v>57</v>
      </c>
      <c r="HC11" s="220" t="s">
        <v>29</v>
      </c>
      <c r="HD11" s="220" t="s">
        <v>114</v>
      </c>
      <c r="HE11" s="471" t="s">
        <v>113</v>
      </c>
      <c r="HF11" s="454" t="s">
        <v>113</v>
      </c>
      <c r="HG11" s="472" t="s">
        <v>116</v>
      </c>
      <c r="HH11" s="1037" t="s">
        <v>113</v>
      </c>
      <c r="HJ11" s="222"/>
      <c r="HK11" s="453" t="s">
        <v>100</v>
      </c>
      <c r="HL11" s="454" t="s">
        <v>102</v>
      </c>
      <c r="HM11" s="454" t="s">
        <v>107</v>
      </c>
      <c r="HN11" s="454" t="s">
        <v>107</v>
      </c>
      <c r="HO11" s="454" t="s">
        <v>6</v>
      </c>
      <c r="HP11" s="454" t="s">
        <v>17</v>
      </c>
      <c r="HQ11" s="474" t="s">
        <v>111</v>
      </c>
      <c r="HR11" s="470" t="s">
        <v>113</v>
      </c>
      <c r="HS11" s="220" t="s">
        <v>57</v>
      </c>
      <c r="HT11" s="220" t="s">
        <v>29</v>
      </c>
      <c r="HU11" s="220" t="s">
        <v>114</v>
      </c>
      <c r="HV11" s="471" t="s">
        <v>113</v>
      </c>
      <c r="HW11" s="454" t="s">
        <v>113</v>
      </c>
      <c r="HX11" s="472" t="s">
        <v>116</v>
      </c>
      <c r="HY11" s="472" t="s">
        <v>113</v>
      </c>
      <c r="HZ11" s="220" t="s">
        <v>57</v>
      </c>
      <c r="IA11" s="220" t="s">
        <v>29</v>
      </c>
      <c r="IB11" s="220" t="s">
        <v>114</v>
      </c>
      <c r="IC11" s="471" t="s">
        <v>113</v>
      </c>
      <c r="ID11" s="454" t="s">
        <v>113</v>
      </c>
      <c r="IE11" s="472" t="s">
        <v>116</v>
      </c>
      <c r="IF11" s="1037" t="s">
        <v>113</v>
      </c>
    </row>
    <row r="12" spans="2:240" s="444" customFormat="1" ht="12" customHeight="1" x14ac:dyDescent="0.2">
      <c r="B12" s="222"/>
      <c r="C12" s="453"/>
      <c r="D12" s="454" t="s">
        <v>274</v>
      </c>
      <c r="E12" s="454" t="s">
        <v>106</v>
      </c>
      <c r="F12" s="454" t="s">
        <v>109</v>
      </c>
      <c r="G12" s="454" t="s">
        <v>104</v>
      </c>
      <c r="H12" s="454" t="s">
        <v>18</v>
      </c>
      <c r="I12" s="453" t="s">
        <v>19</v>
      </c>
      <c r="J12" s="470" t="s">
        <v>6</v>
      </c>
      <c r="K12" s="220"/>
      <c r="L12" s="220"/>
      <c r="M12" s="220" t="s">
        <v>115</v>
      </c>
      <c r="N12" s="471" t="s">
        <v>87</v>
      </c>
      <c r="O12" s="454" t="s">
        <v>6</v>
      </c>
      <c r="P12" s="472" t="s">
        <v>117</v>
      </c>
      <c r="Q12" s="472" t="s">
        <v>500</v>
      </c>
      <c r="R12" s="220"/>
      <c r="S12" s="220"/>
      <c r="T12" s="220" t="s">
        <v>115</v>
      </c>
      <c r="U12" s="471" t="s">
        <v>87</v>
      </c>
      <c r="V12" s="454" t="s">
        <v>6</v>
      </c>
      <c r="W12" s="472" t="s">
        <v>117</v>
      </c>
      <c r="X12" s="473" t="s">
        <v>500</v>
      </c>
      <c r="Z12" s="222"/>
      <c r="AA12" s="453"/>
      <c r="AB12" s="454" t="s">
        <v>274</v>
      </c>
      <c r="AC12" s="454" t="s">
        <v>106</v>
      </c>
      <c r="AD12" s="454" t="s">
        <v>109</v>
      </c>
      <c r="AE12" s="454" t="s">
        <v>104</v>
      </c>
      <c r="AF12" s="454" t="s">
        <v>18</v>
      </c>
      <c r="AG12" s="474" t="s">
        <v>19</v>
      </c>
      <c r="AH12" s="470" t="s">
        <v>6</v>
      </c>
      <c r="AI12" s="220"/>
      <c r="AJ12" s="220"/>
      <c r="AK12" s="220" t="s">
        <v>115</v>
      </c>
      <c r="AL12" s="471" t="s">
        <v>87</v>
      </c>
      <c r="AM12" s="454" t="s">
        <v>6</v>
      </c>
      <c r="AN12" s="472" t="s">
        <v>117</v>
      </c>
      <c r="AO12" s="472" t="s">
        <v>500</v>
      </c>
      <c r="AP12" s="220"/>
      <c r="AQ12" s="220"/>
      <c r="AR12" s="220" t="s">
        <v>115</v>
      </c>
      <c r="AS12" s="471" t="s">
        <v>87</v>
      </c>
      <c r="AT12" s="454" t="s">
        <v>6</v>
      </c>
      <c r="AU12" s="472" t="s">
        <v>117</v>
      </c>
      <c r="AV12" s="473" t="s">
        <v>500</v>
      </c>
      <c r="AX12" s="222"/>
      <c r="AY12" s="453"/>
      <c r="AZ12" s="454" t="s">
        <v>274</v>
      </c>
      <c r="BA12" s="454" t="s">
        <v>106</v>
      </c>
      <c r="BB12" s="454" t="s">
        <v>109</v>
      </c>
      <c r="BC12" s="454" t="s">
        <v>104</v>
      </c>
      <c r="BD12" s="454" t="s">
        <v>18</v>
      </c>
      <c r="BE12" s="474" t="s">
        <v>19</v>
      </c>
      <c r="BF12" s="470" t="s">
        <v>6</v>
      </c>
      <c r="BG12" s="220"/>
      <c r="BH12" s="220"/>
      <c r="BI12" s="220" t="s">
        <v>115</v>
      </c>
      <c r="BJ12" s="471" t="s">
        <v>87</v>
      </c>
      <c r="BK12" s="454" t="s">
        <v>6</v>
      </c>
      <c r="BL12" s="472" t="s">
        <v>117</v>
      </c>
      <c r="BM12" s="472" t="s">
        <v>500</v>
      </c>
      <c r="BN12" s="220"/>
      <c r="BO12" s="220"/>
      <c r="BP12" s="220" t="s">
        <v>115</v>
      </c>
      <c r="BQ12" s="471" t="s">
        <v>87</v>
      </c>
      <c r="BR12" s="454" t="s">
        <v>6</v>
      </c>
      <c r="BS12" s="472" t="s">
        <v>117</v>
      </c>
      <c r="BT12" s="473" t="s">
        <v>500</v>
      </c>
      <c r="BV12" s="222"/>
      <c r="BW12" s="453"/>
      <c r="BX12" s="454" t="s">
        <v>274</v>
      </c>
      <c r="BY12" s="454" t="s">
        <v>106</v>
      </c>
      <c r="BZ12" s="454" t="s">
        <v>109</v>
      </c>
      <c r="CA12" s="454" t="s">
        <v>104</v>
      </c>
      <c r="CB12" s="454" t="s">
        <v>18</v>
      </c>
      <c r="CC12" s="474" t="s">
        <v>19</v>
      </c>
      <c r="CD12" s="470" t="s">
        <v>6</v>
      </c>
      <c r="CE12" s="220"/>
      <c r="CF12" s="220"/>
      <c r="CG12" s="220" t="s">
        <v>115</v>
      </c>
      <c r="CH12" s="471" t="s">
        <v>87</v>
      </c>
      <c r="CI12" s="454" t="s">
        <v>6</v>
      </c>
      <c r="CJ12" s="472" t="s">
        <v>117</v>
      </c>
      <c r="CK12" s="472" t="s">
        <v>500</v>
      </c>
      <c r="CL12" s="220"/>
      <c r="CM12" s="220"/>
      <c r="CN12" s="220" t="s">
        <v>115</v>
      </c>
      <c r="CO12" s="471" t="s">
        <v>87</v>
      </c>
      <c r="CP12" s="454" t="s">
        <v>6</v>
      </c>
      <c r="CQ12" s="472" t="s">
        <v>117</v>
      </c>
      <c r="CR12" s="473" t="s">
        <v>500</v>
      </c>
      <c r="CT12" s="222"/>
      <c r="CU12" s="453"/>
      <c r="CV12" s="454" t="s">
        <v>274</v>
      </c>
      <c r="CW12" s="454" t="s">
        <v>106</v>
      </c>
      <c r="CX12" s="454" t="s">
        <v>109</v>
      </c>
      <c r="CY12" s="454" t="s">
        <v>104</v>
      </c>
      <c r="CZ12" s="454" t="s">
        <v>18</v>
      </c>
      <c r="DA12" s="474" t="s">
        <v>19</v>
      </c>
      <c r="DB12" s="470" t="s">
        <v>6</v>
      </c>
      <c r="DC12" s="220"/>
      <c r="DD12" s="220"/>
      <c r="DE12" s="220" t="s">
        <v>115</v>
      </c>
      <c r="DF12" s="471" t="s">
        <v>87</v>
      </c>
      <c r="DG12" s="454" t="s">
        <v>6</v>
      </c>
      <c r="DH12" s="472" t="s">
        <v>117</v>
      </c>
      <c r="DI12" s="472" t="s">
        <v>500</v>
      </c>
      <c r="DJ12" s="220"/>
      <c r="DK12" s="220"/>
      <c r="DL12" s="220" t="s">
        <v>115</v>
      </c>
      <c r="DM12" s="471" t="s">
        <v>87</v>
      </c>
      <c r="DN12" s="454" t="s">
        <v>6</v>
      </c>
      <c r="DO12" s="472" t="s">
        <v>117</v>
      </c>
      <c r="DP12" s="473" t="s">
        <v>500</v>
      </c>
      <c r="DR12" s="222"/>
      <c r="DS12" s="453"/>
      <c r="DT12" s="454" t="s">
        <v>274</v>
      </c>
      <c r="DU12" s="454" t="s">
        <v>106</v>
      </c>
      <c r="DV12" s="454" t="s">
        <v>109</v>
      </c>
      <c r="DW12" s="454" t="s">
        <v>104</v>
      </c>
      <c r="DX12" s="454" t="s">
        <v>18</v>
      </c>
      <c r="DY12" s="474" t="s">
        <v>19</v>
      </c>
      <c r="DZ12" s="470" t="s">
        <v>6</v>
      </c>
      <c r="EA12" s="220"/>
      <c r="EB12" s="220"/>
      <c r="EC12" s="220" t="s">
        <v>115</v>
      </c>
      <c r="ED12" s="471" t="s">
        <v>87</v>
      </c>
      <c r="EE12" s="454" t="s">
        <v>6</v>
      </c>
      <c r="EF12" s="472" t="s">
        <v>117</v>
      </c>
      <c r="EG12" s="472" t="s">
        <v>500</v>
      </c>
      <c r="EH12" s="220"/>
      <c r="EI12" s="220"/>
      <c r="EJ12" s="220" t="s">
        <v>115</v>
      </c>
      <c r="EK12" s="471" t="s">
        <v>87</v>
      </c>
      <c r="EL12" s="454" t="s">
        <v>6</v>
      </c>
      <c r="EM12" s="472" t="s">
        <v>117</v>
      </c>
      <c r="EN12" s="473" t="s">
        <v>500</v>
      </c>
      <c r="EP12" s="455"/>
      <c r="EQ12" s="453"/>
      <c r="ER12" s="454" t="s">
        <v>274</v>
      </c>
      <c r="ES12" s="454" t="s">
        <v>106</v>
      </c>
      <c r="ET12" s="454" t="s">
        <v>109</v>
      </c>
      <c r="EU12" s="454" t="s">
        <v>104</v>
      </c>
      <c r="EV12" s="454" t="s">
        <v>18</v>
      </c>
      <c r="EW12" s="475" t="s">
        <v>19</v>
      </c>
      <c r="EX12" s="476" t="s">
        <v>6</v>
      </c>
      <c r="EY12" s="477"/>
      <c r="EZ12" s="477"/>
      <c r="FA12" s="477" t="s">
        <v>115</v>
      </c>
      <c r="FB12" s="478" t="s">
        <v>87</v>
      </c>
      <c r="FC12" s="456" t="s">
        <v>6</v>
      </c>
      <c r="FD12" s="479" t="s">
        <v>117</v>
      </c>
      <c r="FE12" s="472" t="s">
        <v>500</v>
      </c>
      <c r="FF12" s="477"/>
      <c r="FG12" s="477"/>
      <c r="FH12" s="477" t="s">
        <v>115</v>
      </c>
      <c r="FI12" s="478" t="s">
        <v>87</v>
      </c>
      <c r="FJ12" s="456" t="s">
        <v>6</v>
      </c>
      <c r="FK12" s="479" t="s">
        <v>117</v>
      </c>
      <c r="FL12" s="473" t="s">
        <v>500</v>
      </c>
      <c r="FN12" s="455"/>
      <c r="FO12" s="453"/>
      <c r="FP12" s="454" t="s">
        <v>274</v>
      </c>
      <c r="FQ12" s="454" t="s">
        <v>106</v>
      </c>
      <c r="FR12" s="454" t="s">
        <v>109</v>
      </c>
      <c r="FS12" s="454" t="s">
        <v>104</v>
      </c>
      <c r="FT12" s="454" t="s">
        <v>18</v>
      </c>
      <c r="FU12" s="475" t="s">
        <v>19</v>
      </c>
      <c r="FV12" s="476" t="s">
        <v>6</v>
      </c>
      <c r="FW12" s="477"/>
      <c r="FX12" s="477"/>
      <c r="FY12" s="477" t="s">
        <v>115</v>
      </c>
      <c r="FZ12" s="478" t="s">
        <v>87</v>
      </c>
      <c r="GA12" s="456" t="s">
        <v>6</v>
      </c>
      <c r="GB12" s="479" t="s">
        <v>117</v>
      </c>
      <c r="GC12" s="472" t="s">
        <v>500</v>
      </c>
      <c r="GD12" s="477"/>
      <c r="GE12" s="477"/>
      <c r="GF12" s="477" t="s">
        <v>115</v>
      </c>
      <c r="GG12" s="478" t="s">
        <v>87</v>
      </c>
      <c r="GH12" s="456" t="s">
        <v>6</v>
      </c>
      <c r="GI12" s="479" t="s">
        <v>117</v>
      </c>
      <c r="GJ12" s="473" t="s">
        <v>500</v>
      </c>
      <c r="GL12" s="222"/>
      <c r="GM12" s="453"/>
      <c r="GN12" s="454" t="s">
        <v>274</v>
      </c>
      <c r="GO12" s="454" t="s">
        <v>106</v>
      </c>
      <c r="GP12" s="454" t="s">
        <v>109</v>
      </c>
      <c r="GQ12" s="454" t="s">
        <v>104</v>
      </c>
      <c r="GR12" s="454" t="s">
        <v>18</v>
      </c>
      <c r="GS12" s="474" t="s">
        <v>19</v>
      </c>
      <c r="GT12" s="470" t="s">
        <v>6</v>
      </c>
      <c r="GU12" s="220"/>
      <c r="GV12" s="220"/>
      <c r="GW12" s="220" t="s">
        <v>115</v>
      </c>
      <c r="GX12" s="471" t="s">
        <v>87</v>
      </c>
      <c r="GY12" s="454" t="s">
        <v>6</v>
      </c>
      <c r="GZ12" s="472" t="s">
        <v>117</v>
      </c>
      <c r="HA12" s="472" t="s">
        <v>500</v>
      </c>
      <c r="HB12" s="220"/>
      <c r="HC12" s="220"/>
      <c r="HD12" s="220" t="s">
        <v>115</v>
      </c>
      <c r="HE12" s="471" t="s">
        <v>87</v>
      </c>
      <c r="HF12" s="454" t="s">
        <v>6</v>
      </c>
      <c r="HG12" s="472" t="s">
        <v>117</v>
      </c>
      <c r="HH12" s="473" t="s">
        <v>500</v>
      </c>
      <c r="HJ12" s="222"/>
      <c r="HK12" s="453"/>
      <c r="HL12" s="454" t="s">
        <v>274</v>
      </c>
      <c r="HM12" s="454" t="s">
        <v>106</v>
      </c>
      <c r="HN12" s="454" t="s">
        <v>109</v>
      </c>
      <c r="HO12" s="454" t="s">
        <v>104</v>
      </c>
      <c r="HP12" s="454" t="s">
        <v>18</v>
      </c>
      <c r="HQ12" s="474" t="s">
        <v>19</v>
      </c>
      <c r="HR12" s="470" t="s">
        <v>6</v>
      </c>
      <c r="HS12" s="220"/>
      <c r="HT12" s="220"/>
      <c r="HU12" s="220" t="s">
        <v>115</v>
      </c>
      <c r="HV12" s="471" t="s">
        <v>87</v>
      </c>
      <c r="HW12" s="454" t="s">
        <v>6</v>
      </c>
      <c r="HX12" s="472" t="s">
        <v>117</v>
      </c>
      <c r="HY12" s="472" t="s">
        <v>500</v>
      </c>
      <c r="HZ12" s="220"/>
      <c r="IA12" s="220"/>
      <c r="IB12" s="220" t="s">
        <v>115</v>
      </c>
      <c r="IC12" s="471" t="s">
        <v>87</v>
      </c>
      <c r="ID12" s="454" t="s">
        <v>6</v>
      </c>
      <c r="IE12" s="472" t="s">
        <v>117</v>
      </c>
      <c r="IF12" s="473" t="s">
        <v>500</v>
      </c>
    </row>
    <row r="13" spans="2:240" s="444" customFormat="1" ht="12" customHeight="1" x14ac:dyDescent="0.2">
      <c r="B13" s="480"/>
      <c r="C13" s="481"/>
      <c r="D13" s="482" t="s">
        <v>103</v>
      </c>
      <c r="E13" s="482" t="s">
        <v>105</v>
      </c>
      <c r="F13" s="482" t="s">
        <v>110</v>
      </c>
      <c r="G13" s="482"/>
      <c r="H13" s="482"/>
      <c r="I13" s="481" t="s">
        <v>112</v>
      </c>
      <c r="J13" s="234"/>
      <c r="K13" s="230"/>
      <c r="L13" s="230"/>
      <c r="M13" s="230"/>
      <c r="N13" s="483"/>
      <c r="O13" s="482"/>
      <c r="P13" s="484" t="s">
        <v>118</v>
      </c>
      <c r="Q13" s="484" t="s">
        <v>501</v>
      </c>
      <c r="R13" s="230"/>
      <c r="S13" s="230"/>
      <c r="T13" s="230"/>
      <c r="U13" s="483"/>
      <c r="V13" s="482"/>
      <c r="W13" s="484" t="s">
        <v>118</v>
      </c>
      <c r="X13" s="485" t="s">
        <v>501</v>
      </c>
      <c r="Z13" s="480"/>
      <c r="AA13" s="481"/>
      <c r="AB13" s="482" t="s">
        <v>103</v>
      </c>
      <c r="AC13" s="482" t="s">
        <v>105</v>
      </c>
      <c r="AD13" s="482" t="s">
        <v>110</v>
      </c>
      <c r="AE13" s="482"/>
      <c r="AF13" s="482"/>
      <c r="AG13" s="486" t="s">
        <v>112</v>
      </c>
      <c r="AH13" s="234"/>
      <c r="AI13" s="230"/>
      <c r="AJ13" s="230"/>
      <c r="AK13" s="230"/>
      <c r="AL13" s="483"/>
      <c r="AM13" s="482"/>
      <c r="AN13" s="484" t="s">
        <v>118</v>
      </c>
      <c r="AO13" s="484" t="s">
        <v>501</v>
      </c>
      <c r="AP13" s="230"/>
      <c r="AQ13" s="230"/>
      <c r="AR13" s="230"/>
      <c r="AS13" s="483"/>
      <c r="AT13" s="482"/>
      <c r="AU13" s="484" t="s">
        <v>118</v>
      </c>
      <c r="AV13" s="485" t="s">
        <v>501</v>
      </c>
      <c r="AX13" s="480"/>
      <c r="AY13" s="481"/>
      <c r="AZ13" s="482" t="s">
        <v>103</v>
      </c>
      <c r="BA13" s="482" t="s">
        <v>105</v>
      </c>
      <c r="BB13" s="482" t="s">
        <v>110</v>
      </c>
      <c r="BC13" s="482"/>
      <c r="BD13" s="482"/>
      <c r="BE13" s="486" t="s">
        <v>112</v>
      </c>
      <c r="BF13" s="234"/>
      <c r="BG13" s="230"/>
      <c r="BH13" s="230"/>
      <c r="BI13" s="230"/>
      <c r="BJ13" s="483"/>
      <c r="BK13" s="482"/>
      <c r="BL13" s="484" t="s">
        <v>118</v>
      </c>
      <c r="BM13" s="484" t="s">
        <v>501</v>
      </c>
      <c r="BN13" s="230"/>
      <c r="BO13" s="230"/>
      <c r="BP13" s="230"/>
      <c r="BQ13" s="483"/>
      <c r="BR13" s="482"/>
      <c r="BS13" s="484" t="s">
        <v>118</v>
      </c>
      <c r="BT13" s="485" t="s">
        <v>501</v>
      </c>
      <c r="BV13" s="480"/>
      <c r="BW13" s="481"/>
      <c r="BX13" s="482" t="s">
        <v>103</v>
      </c>
      <c r="BY13" s="482" t="s">
        <v>105</v>
      </c>
      <c r="BZ13" s="482" t="s">
        <v>110</v>
      </c>
      <c r="CA13" s="482"/>
      <c r="CB13" s="482"/>
      <c r="CC13" s="486" t="s">
        <v>112</v>
      </c>
      <c r="CD13" s="234"/>
      <c r="CE13" s="230"/>
      <c r="CF13" s="230"/>
      <c r="CG13" s="230"/>
      <c r="CH13" s="483"/>
      <c r="CI13" s="482"/>
      <c r="CJ13" s="484" t="s">
        <v>118</v>
      </c>
      <c r="CK13" s="484" t="s">
        <v>501</v>
      </c>
      <c r="CL13" s="230"/>
      <c r="CM13" s="230"/>
      <c r="CN13" s="230"/>
      <c r="CO13" s="483"/>
      <c r="CP13" s="482"/>
      <c r="CQ13" s="484" t="s">
        <v>118</v>
      </c>
      <c r="CR13" s="485" t="s">
        <v>501</v>
      </c>
      <c r="CT13" s="480"/>
      <c r="CU13" s="481"/>
      <c r="CV13" s="482" t="s">
        <v>103</v>
      </c>
      <c r="CW13" s="482" t="s">
        <v>105</v>
      </c>
      <c r="CX13" s="482" t="s">
        <v>110</v>
      </c>
      <c r="CY13" s="482"/>
      <c r="CZ13" s="482"/>
      <c r="DA13" s="486" t="s">
        <v>112</v>
      </c>
      <c r="DB13" s="234"/>
      <c r="DC13" s="230"/>
      <c r="DD13" s="230"/>
      <c r="DE13" s="230"/>
      <c r="DF13" s="483"/>
      <c r="DG13" s="482"/>
      <c r="DH13" s="484" t="s">
        <v>118</v>
      </c>
      <c r="DI13" s="484" t="s">
        <v>501</v>
      </c>
      <c r="DJ13" s="230"/>
      <c r="DK13" s="230"/>
      <c r="DL13" s="230"/>
      <c r="DM13" s="483"/>
      <c r="DN13" s="482"/>
      <c r="DO13" s="484" t="s">
        <v>118</v>
      </c>
      <c r="DP13" s="485" t="s">
        <v>501</v>
      </c>
      <c r="DR13" s="480"/>
      <c r="DS13" s="481"/>
      <c r="DT13" s="482" t="s">
        <v>103</v>
      </c>
      <c r="DU13" s="482" t="s">
        <v>105</v>
      </c>
      <c r="DV13" s="482" t="s">
        <v>110</v>
      </c>
      <c r="DW13" s="482"/>
      <c r="DX13" s="482"/>
      <c r="DY13" s="486" t="s">
        <v>112</v>
      </c>
      <c r="DZ13" s="234"/>
      <c r="EA13" s="230"/>
      <c r="EB13" s="230"/>
      <c r="EC13" s="230"/>
      <c r="ED13" s="483"/>
      <c r="EE13" s="482"/>
      <c r="EF13" s="484" t="s">
        <v>118</v>
      </c>
      <c r="EG13" s="484" t="s">
        <v>501</v>
      </c>
      <c r="EH13" s="230"/>
      <c r="EI13" s="230"/>
      <c r="EJ13" s="230"/>
      <c r="EK13" s="483"/>
      <c r="EL13" s="482"/>
      <c r="EM13" s="484" t="s">
        <v>118</v>
      </c>
      <c r="EN13" s="485" t="s">
        <v>501</v>
      </c>
      <c r="EP13" s="487"/>
      <c r="EQ13" s="481"/>
      <c r="ER13" s="482" t="s">
        <v>103</v>
      </c>
      <c r="ES13" s="482" t="s">
        <v>105</v>
      </c>
      <c r="ET13" s="482" t="s">
        <v>110</v>
      </c>
      <c r="EU13" s="482"/>
      <c r="EV13" s="482"/>
      <c r="EW13" s="489" t="s">
        <v>112</v>
      </c>
      <c r="EX13" s="457"/>
      <c r="EY13" s="490"/>
      <c r="EZ13" s="490"/>
      <c r="FA13" s="490"/>
      <c r="FB13" s="491"/>
      <c r="FC13" s="488"/>
      <c r="FD13" s="492" t="s">
        <v>118</v>
      </c>
      <c r="FE13" s="484" t="s">
        <v>501</v>
      </c>
      <c r="FF13" s="490"/>
      <c r="FG13" s="490"/>
      <c r="FH13" s="490"/>
      <c r="FI13" s="491"/>
      <c r="FJ13" s="488"/>
      <c r="FK13" s="492" t="s">
        <v>118</v>
      </c>
      <c r="FL13" s="485" t="s">
        <v>501</v>
      </c>
      <c r="FN13" s="487"/>
      <c r="FO13" s="481"/>
      <c r="FP13" s="482" t="s">
        <v>103</v>
      </c>
      <c r="FQ13" s="482" t="s">
        <v>105</v>
      </c>
      <c r="FR13" s="482" t="s">
        <v>110</v>
      </c>
      <c r="FS13" s="482"/>
      <c r="FT13" s="482"/>
      <c r="FU13" s="489" t="s">
        <v>112</v>
      </c>
      <c r="FV13" s="457"/>
      <c r="FW13" s="490"/>
      <c r="FX13" s="490"/>
      <c r="FY13" s="490"/>
      <c r="FZ13" s="491"/>
      <c r="GA13" s="488"/>
      <c r="GB13" s="492" t="s">
        <v>118</v>
      </c>
      <c r="GC13" s="484" t="s">
        <v>501</v>
      </c>
      <c r="GD13" s="490"/>
      <c r="GE13" s="490"/>
      <c r="GF13" s="490"/>
      <c r="GG13" s="491"/>
      <c r="GH13" s="488"/>
      <c r="GI13" s="492" t="s">
        <v>118</v>
      </c>
      <c r="GJ13" s="485" t="s">
        <v>501</v>
      </c>
      <c r="GL13" s="480"/>
      <c r="GM13" s="481"/>
      <c r="GN13" s="482" t="s">
        <v>103</v>
      </c>
      <c r="GO13" s="482" t="s">
        <v>105</v>
      </c>
      <c r="GP13" s="482" t="s">
        <v>110</v>
      </c>
      <c r="GQ13" s="482"/>
      <c r="GR13" s="482"/>
      <c r="GS13" s="486" t="s">
        <v>112</v>
      </c>
      <c r="GT13" s="234"/>
      <c r="GU13" s="230"/>
      <c r="GV13" s="230"/>
      <c r="GW13" s="230"/>
      <c r="GX13" s="483"/>
      <c r="GY13" s="482"/>
      <c r="GZ13" s="484" t="s">
        <v>118</v>
      </c>
      <c r="HA13" s="484" t="s">
        <v>501</v>
      </c>
      <c r="HB13" s="230"/>
      <c r="HC13" s="230"/>
      <c r="HD13" s="230"/>
      <c r="HE13" s="483"/>
      <c r="HF13" s="482"/>
      <c r="HG13" s="484" t="s">
        <v>118</v>
      </c>
      <c r="HH13" s="485" t="s">
        <v>501</v>
      </c>
      <c r="HJ13" s="480"/>
      <c r="HK13" s="481"/>
      <c r="HL13" s="482" t="s">
        <v>103</v>
      </c>
      <c r="HM13" s="482" t="s">
        <v>105</v>
      </c>
      <c r="HN13" s="482" t="s">
        <v>110</v>
      </c>
      <c r="HO13" s="482"/>
      <c r="HP13" s="482"/>
      <c r="HQ13" s="486" t="s">
        <v>112</v>
      </c>
      <c r="HR13" s="234"/>
      <c r="HS13" s="230"/>
      <c r="HT13" s="230"/>
      <c r="HU13" s="230"/>
      <c r="HV13" s="483"/>
      <c r="HW13" s="482"/>
      <c r="HX13" s="484" t="s">
        <v>118</v>
      </c>
      <c r="HY13" s="484" t="s">
        <v>501</v>
      </c>
      <c r="HZ13" s="230"/>
      <c r="IA13" s="230"/>
      <c r="IB13" s="230"/>
      <c r="IC13" s="483"/>
      <c r="ID13" s="482"/>
      <c r="IE13" s="484" t="s">
        <v>118</v>
      </c>
      <c r="IF13" s="485" t="s">
        <v>501</v>
      </c>
    </row>
    <row r="14" spans="2:240" s="225" customFormat="1" ht="12" customHeight="1" x14ac:dyDescent="0.15">
      <c r="B14" s="493"/>
      <c r="C14" s="494"/>
      <c r="D14" s="495"/>
      <c r="E14" s="495"/>
      <c r="F14" s="495"/>
      <c r="G14" s="496">
        <f>E14+F14</f>
        <v>0</v>
      </c>
      <c r="H14" s="496">
        <f>C14+D14+G14</f>
        <v>0</v>
      </c>
      <c r="I14" s="497"/>
      <c r="J14" s="498">
        <f>F14*I14</f>
        <v>0</v>
      </c>
      <c r="K14" s="499"/>
      <c r="L14" s="499"/>
      <c r="M14" s="499"/>
      <c r="N14" s="500"/>
      <c r="O14" s="496">
        <f>M14*N14</f>
        <v>0</v>
      </c>
      <c r="P14" s="495"/>
      <c r="Q14" s="496">
        <f>O14-P14</f>
        <v>0</v>
      </c>
      <c r="R14" s="499"/>
      <c r="S14" s="499"/>
      <c r="T14" s="500"/>
      <c r="U14" s="500"/>
      <c r="V14" s="496">
        <f>T14*U14</f>
        <v>0</v>
      </c>
      <c r="W14" s="495"/>
      <c r="X14" s="501">
        <f>V14-W14</f>
        <v>0</v>
      </c>
      <c r="Z14" s="493"/>
      <c r="AA14" s="494"/>
      <c r="AB14" s="495"/>
      <c r="AC14" s="495"/>
      <c r="AD14" s="495"/>
      <c r="AE14" s="496">
        <f>AC14+AD14</f>
        <v>0</v>
      </c>
      <c r="AF14" s="501">
        <f>AA14+AB14+AE14</f>
        <v>0</v>
      </c>
      <c r="AG14" s="502"/>
      <c r="AH14" s="498">
        <f>AD14*AG14</f>
        <v>0</v>
      </c>
      <c r="AI14" s="499"/>
      <c r="AJ14" s="499"/>
      <c r="AK14" s="499"/>
      <c r="AL14" s="503"/>
      <c r="AM14" s="496">
        <f>AK14*AL14</f>
        <v>0</v>
      </c>
      <c r="AN14" s="495"/>
      <c r="AO14" s="496">
        <f>AM14-AN14</f>
        <v>0</v>
      </c>
      <c r="AP14" s="499"/>
      <c r="AQ14" s="499"/>
      <c r="AR14" s="495"/>
      <c r="AS14" s="503"/>
      <c r="AT14" s="496">
        <f>AR14*AS14</f>
        <v>0</v>
      </c>
      <c r="AU14" s="495"/>
      <c r="AV14" s="501">
        <f>AT14-AU14</f>
        <v>0</v>
      </c>
      <c r="AX14" s="493"/>
      <c r="AY14" s="494"/>
      <c r="AZ14" s="495"/>
      <c r="BA14" s="495"/>
      <c r="BB14" s="495"/>
      <c r="BC14" s="496">
        <f>BA14+BB14</f>
        <v>0</v>
      </c>
      <c r="BD14" s="501">
        <f>AY14+AZ14+BC14</f>
        <v>0</v>
      </c>
      <c r="BE14" s="502"/>
      <c r="BF14" s="498">
        <f>BB14*BE14</f>
        <v>0</v>
      </c>
      <c r="BG14" s="499"/>
      <c r="BH14" s="499"/>
      <c r="BI14" s="499"/>
      <c r="BJ14" s="503"/>
      <c r="BK14" s="496">
        <f>BI14*BJ14</f>
        <v>0</v>
      </c>
      <c r="BL14" s="495"/>
      <c r="BM14" s="496">
        <f>BK14-BL14</f>
        <v>0</v>
      </c>
      <c r="BN14" s="499"/>
      <c r="BO14" s="499"/>
      <c r="BP14" s="495"/>
      <c r="BQ14" s="503"/>
      <c r="BR14" s="496">
        <f>BP14*BQ14</f>
        <v>0</v>
      </c>
      <c r="BS14" s="495"/>
      <c r="BT14" s="501">
        <f>BR14-BS14</f>
        <v>0</v>
      </c>
      <c r="BV14" s="493"/>
      <c r="BW14" s="494"/>
      <c r="BX14" s="495"/>
      <c r="BY14" s="495"/>
      <c r="BZ14" s="495"/>
      <c r="CA14" s="496">
        <f>BY14+BZ14</f>
        <v>0</v>
      </c>
      <c r="CB14" s="501">
        <f>BW14+BX14+CA14</f>
        <v>0</v>
      </c>
      <c r="CC14" s="502"/>
      <c r="CD14" s="498">
        <f>BZ14*CC14</f>
        <v>0</v>
      </c>
      <c r="CE14" s="499"/>
      <c r="CF14" s="499"/>
      <c r="CG14" s="499"/>
      <c r="CH14" s="503"/>
      <c r="CI14" s="496">
        <f>CG14*CH14</f>
        <v>0</v>
      </c>
      <c r="CJ14" s="495"/>
      <c r="CK14" s="496">
        <f>CI14-CJ14</f>
        <v>0</v>
      </c>
      <c r="CL14" s="499"/>
      <c r="CM14" s="499"/>
      <c r="CN14" s="495"/>
      <c r="CO14" s="503"/>
      <c r="CP14" s="496">
        <f>CN14*CO14</f>
        <v>0</v>
      </c>
      <c r="CQ14" s="495"/>
      <c r="CR14" s="501">
        <f>CP14-CQ14</f>
        <v>0</v>
      </c>
      <c r="CT14" s="493"/>
      <c r="CU14" s="494"/>
      <c r="CV14" s="495"/>
      <c r="CW14" s="495"/>
      <c r="CX14" s="495"/>
      <c r="CY14" s="496">
        <f>CW14+CX14</f>
        <v>0</v>
      </c>
      <c r="CZ14" s="501">
        <f>CU14+CV14+CY14</f>
        <v>0</v>
      </c>
      <c r="DA14" s="502"/>
      <c r="DB14" s="498">
        <f>CX14*DA14</f>
        <v>0</v>
      </c>
      <c r="DC14" s="499"/>
      <c r="DD14" s="499"/>
      <c r="DE14" s="499"/>
      <c r="DF14" s="503"/>
      <c r="DG14" s="496">
        <f>DE14*DF14</f>
        <v>0</v>
      </c>
      <c r="DH14" s="495"/>
      <c r="DI14" s="496">
        <f>DG14-DH14</f>
        <v>0</v>
      </c>
      <c r="DJ14" s="499"/>
      <c r="DK14" s="499"/>
      <c r="DL14" s="495"/>
      <c r="DM14" s="503"/>
      <c r="DN14" s="496">
        <f>DL14*DM14</f>
        <v>0</v>
      </c>
      <c r="DO14" s="495"/>
      <c r="DP14" s="501">
        <f>DN14-DO14</f>
        <v>0</v>
      </c>
      <c r="DR14" s="493"/>
      <c r="DS14" s="494"/>
      <c r="DT14" s="495"/>
      <c r="DU14" s="495"/>
      <c r="DV14" s="495"/>
      <c r="DW14" s="496">
        <f>DU14+DV14</f>
        <v>0</v>
      </c>
      <c r="DX14" s="501">
        <f>DS14+DT14+DW14</f>
        <v>0</v>
      </c>
      <c r="DY14" s="502"/>
      <c r="DZ14" s="498">
        <f>DV14*DY14</f>
        <v>0</v>
      </c>
      <c r="EA14" s="499"/>
      <c r="EB14" s="499"/>
      <c r="EC14" s="499"/>
      <c r="ED14" s="503"/>
      <c r="EE14" s="496">
        <f>EC14*ED14</f>
        <v>0</v>
      </c>
      <c r="EF14" s="495"/>
      <c r="EG14" s="496">
        <f>EE14-EF14</f>
        <v>0</v>
      </c>
      <c r="EH14" s="499"/>
      <c r="EI14" s="499"/>
      <c r="EJ14" s="495"/>
      <c r="EK14" s="503"/>
      <c r="EL14" s="496">
        <f>EJ14*EK14</f>
        <v>0</v>
      </c>
      <c r="EM14" s="495"/>
      <c r="EN14" s="501">
        <f>EL14-EM14</f>
        <v>0</v>
      </c>
      <c r="EP14" s="504"/>
      <c r="EQ14" s="505"/>
      <c r="ER14" s="506"/>
      <c r="ES14" s="506"/>
      <c r="ET14" s="506"/>
      <c r="EU14" s="507">
        <f>ES14+ET14</f>
        <v>0</v>
      </c>
      <c r="EV14" s="508">
        <f>EQ14+ER14+EU14</f>
        <v>0</v>
      </c>
      <c r="EW14" s="509"/>
      <c r="EX14" s="510">
        <f>ET14*EW14</f>
        <v>0</v>
      </c>
      <c r="EY14" s="511"/>
      <c r="EZ14" s="511"/>
      <c r="FA14" s="511"/>
      <c r="FB14" s="512"/>
      <c r="FC14" s="507">
        <f>FA14*FB14</f>
        <v>0</v>
      </c>
      <c r="FD14" s="506"/>
      <c r="FE14" s="507">
        <f>FC14-FD14</f>
        <v>0</v>
      </c>
      <c r="FF14" s="511"/>
      <c r="FG14" s="511"/>
      <c r="FH14" s="506"/>
      <c r="FI14" s="512"/>
      <c r="FJ14" s="507">
        <f>FH14*FI14</f>
        <v>0</v>
      </c>
      <c r="FK14" s="506"/>
      <c r="FL14" s="501">
        <f>FJ14-FK14</f>
        <v>0</v>
      </c>
      <c r="FN14" s="504"/>
      <c r="FO14" s="505"/>
      <c r="FP14" s="506"/>
      <c r="FQ14" s="506"/>
      <c r="FR14" s="506"/>
      <c r="FS14" s="507">
        <f>FQ14+FR14</f>
        <v>0</v>
      </c>
      <c r="FT14" s="508">
        <f>FO14+FP14+FS14</f>
        <v>0</v>
      </c>
      <c r="FU14" s="509"/>
      <c r="FV14" s="510">
        <f>FR14*FU14</f>
        <v>0</v>
      </c>
      <c r="FW14" s="511"/>
      <c r="FX14" s="511"/>
      <c r="FY14" s="511"/>
      <c r="FZ14" s="512"/>
      <c r="GA14" s="507">
        <f>FY14*FZ14</f>
        <v>0</v>
      </c>
      <c r="GB14" s="506"/>
      <c r="GC14" s="507">
        <f>GA14-GB14</f>
        <v>0</v>
      </c>
      <c r="GD14" s="511"/>
      <c r="GE14" s="511"/>
      <c r="GF14" s="506"/>
      <c r="GG14" s="512"/>
      <c r="GH14" s="507">
        <f>GF14*GG14</f>
        <v>0</v>
      </c>
      <c r="GI14" s="506"/>
      <c r="GJ14" s="501">
        <f>GH14-GI14</f>
        <v>0</v>
      </c>
      <c r="GL14" s="493"/>
      <c r="GM14" s="494"/>
      <c r="GN14" s="495"/>
      <c r="GO14" s="495"/>
      <c r="GP14" s="495"/>
      <c r="GQ14" s="496">
        <f>GO14+GP14</f>
        <v>0</v>
      </c>
      <c r="GR14" s="501">
        <f>GM14+GN14+GQ14</f>
        <v>0</v>
      </c>
      <c r="GS14" s="502"/>
      <c r="GT14" s="498">
        <f>GP14*GS14</f>
        <v>0</v>
      </c>
      <c r="GU14" s="499"/>
      <c r="GV14" s="499"/>
      <c r="GW14" s="499"/>
      <c r="GX14" s="503"/>
      <c r="GY14" s="496">
        <f>GW14*GX14</f>
        <v>0</v>
      </c>
      <c r="GZ14" s="495"/>
      <c r="HA14" s="496">
        <f>GY14-GZ14</f>
        <v>0</v>
      </c>
      <c r="HB14" s="499"/>
      <c r="HC14" s="499"/>
      <c r="HD14" s="495"/>
      <c r="HE14" s="503"/>
      <c r="HF14" s="496">
        <f>HD14*HE14</f>
        <v>0</v>
      </c>
      <c r="HG14" s="495"/>
      <c r="HH14" s="501">
        <f>HF14-HG14</f>
        <v>0</v>
      </c>
      <c r="HJ14" s="493"/>
      <c r="HK14" s="494"/>
      <c r="HL14" s="495"/>
      <c r="HM14" s="495"/>
      <c r="HN14" s="495"/>
      <c r="HO14" s="496">
        <f>HM14+HN14</f>
        <v>0</v>
      </c>
      <c r="HP14" s="501">
        <f>HK14+HL14+HO14</f>
        <v>0</v>
      </c>
      <c r="HQ14" s="502"/>
      <c r="HR14" s="498">
        <f>HN14*HQ14</f>
        <v>0</v>
      </c>
      <c r="HS14" s="499"/>
      <c r="HT14" s="499"/>
      <c r="HU14" s="499"/>
      <c r="HV14" s="503"/>
      <c r="HW14" s="496">
        <f>HU14*HV14</f>
        <v>0</v>
      </c>
      <c r="HX14" s="495"/>
      <c r="HY14" s="496">
        <f>HW14-HX14</f>
        <v>0</v>
      </c>
      <c r="HZ14" s="499"/>
      <c r="IA14" s="499"/>
      <c r="IB14" s="495"/>
      <c r="IC14" s="503"/>
      <c r="ID14" s="496">
        <f>IB14*IC14</f>
        <v>0</v>
      </c>
      <c r="IE14" s="495"/>
      <c r="IF14" s="501">
        <f>ID14-IE14</f>
        <v>0</v>
      </c>
    </row>
    <row r="15" spans="2:240" s="225" customFormat="1" ht="12" customHeight="1" x14ac:dyDescent="0.15">
      <c r="B15" s="493"/>
      <c r="C15" s="494"/>
      <c r="D15" s="495"/>
      <c r="E15" s="495"/>
      <c r="F15" s="495"/>
      <c r="G15" s="496">
        <f t="shared" ref="G15:G27" si="0">E15+F15</f>
        <v>0</v>
      </c>
      <c r="H15" s="496">
        <f t="shared" ref="H15:H27" si="1">C15+D15+G15</f>
        <v>0</v>
      </c>
      <c r="I15" s="497"/>
      <c r="J15" s="498">
        <f t="shared" ref="J15:J26" si="2">F15*I15</f>
        <v>0</v>
      </c>
      <c r="K15" s="499"/>
      <c r="L15" s="499"/>
      <c r="M15" s="499"/>
      <c r="N15" s="500"/>
      <c r="O15" s="496">
        <f t="shared" ref="O15:O26" si="3">M15*N15</f>
        <v>0</v>
      </c>
      <c r="P15" s="495"/>
      <c r="Q15" s="496">
        <f t="shared" ref="Q15:Q26" si="4">O15-P15</f>
        <v>0</v>
      </c>
      <c r="R15" s="499"/>
      <c r="S15" s="499"/>
      <c r="T15" s="500"/>
      <c r="U15" s="500"/>
      <c r="V15" s="496">
        <f t="shared" ref="V15:V26" si="5">T15*U15</f>
        <v>0</v>
      </c>
      <c r="W15" s="495"/>
      <c r="X15" s="501">
        <f t="shared" ref="X15:X26" si="6">V15-W15</f>
        <v>0</v>
      </c>
      <c r="Z15" s="493"/>
      <c r="AA15" s="494"/>
      <c r="AB15" s="495"/>
      <c r="AC15" s="495"/>
      <c r="AD15" s="495"/>
      <c r="AE15" s="496">
        <f t="shared" ref="AE15:AE27" si="7">AC15+AD15</f>
        <v>0</v>
      </c>
      <c r="AF15" s="501">
        <f t="shared" ref="AF15:AF27" si="8">AA15+AB15+AE15</f>
        <v>0</v>
      </c>
      <c r="AG15" s="502"/>
      <c r="AH15" s="498">
        <f t="shared" ref="AH15:AH26" si="9">AD15*AG15</f>
        <v>0</v>
      </c>
      <c r="AI15" s="499"/>
      <c r="AJ15" s="499"/>
      <c r="AK15" s="499"/>
      <c r="AL15" s="503"/>
      <c r="AM15" s="496">
        <f t="shared" ref="AM15:AM26" si="10">AK15*AL15</f>
        <v>0</v>
      </c>
      <c r="AN15" s="495"/>
      <c r="AO15" s="496">
        <f t="shared" ref="AO15:AO26" si="11">AM15-AN15</f>
        <v>0</v>
      </c>
      <c r="AP15" s="499"/>
      <c r="AQ15" s="499"/>
      <c r="AR15" s="495"/>
      <c r="AS15" s="503"/>
      <c r="AT15" s="496">
        <f t="shared" ref="AT15:AT26" si="12">AR15*AS15</f>
        <v>0</v>
      </c>
      <c r="AU15" s="495"/>
      <c r="AV15" s="501">
        <f t="shared" ref="AV15:AV26" si="13">AT15-AU15</f>
        <v>0</v>
      </c>
      <c r="AX15" s="493"/>
      <c r="AY15" s="494"/>
      <c r="AZ15" s="495"/>
      <c r="BA15" s="495"/>
      <c r="BB15" s="495"/>
      <c r="BC15" s="496">
        <f t="shared" ref="BC15:BC27" si="14">BA15+BB15</f>
        <v>0</v>
      </c>
      <c r="BD15" s="501">
        <f t="shared" ref="BD15:BD27" si="15">AY15+AZ15+BC15</f>
        <v>0</v>
      </c>
      <c r="BE15" s="502"/>
      <c r="BF15" s="498">
        <f t="shared" ref="BF15:BF26" si="16">BB15*BE15</f>
        <v>0</v>
      </c>
      <c r="BG15" s="499"/>
      <c r="BH15" s="499"/>
      <c r="BI15" s="499"/>
      <c r="BJ15" s="503"/>
      <c r="BK15" s="496">
        <f t="shared" ref="BK15:BK26" si="17">BI15*BJ15</f>
        <v>0</v>
      </c>
      <c r="BL15" s="495"/>
      <c r="BM15" s="496">
        <f t="shared" ref="BM15:BM26" si="18">BK15-BL15</f>
        <v>0</v>
      </c>
      <c r="BN15" s="499"/>
      <c r="BO15" s="499"/>
      <c r="BP15" s="495"/>
      <c r="BQ15" s="503"/>
      <c r="BR15" s="496">
        <f t="shared" ref="BR15:BR26" si="19">BP15*BQ15</f>
        <v>0</v>
      </c>
      <c r="BS15" s="495"/>
      <c r="BT15" s="501">
        <f t="shared" ref="BT15:BT26" si="20">BR15-BS15</f>
        <v>0</v>
      </c>
      <c r="BV15" s="493"/>
      <c r="BW15" s="494"/>
      <c r="BX15" s="495"/>
      <c r="BY15" s="495"/>
      <c r="BZ15" s="495"/>
      <c r="CA15" s="496">
        <f t="shared" ref="CA15:CA27" si="21">BY15+BZ15</f>
        <v>0</v>
      </c>
      <c r="CB15" s="501">
        <f t="shared" ref="CB15:CB27" si="22">BW15+BX15+CA15</f>
        <v>0</v>
      </c>
      <c r="CC15" s="502"/>
      <c r="CD15" s="498">
        <f t="shared" ref="CD15:CD26" si="23">BZ15*CC15</f>
        <v>0</v>
      </c>
      <c r="CE15" s="499"/>
      <c r="CF15" s="499"/>
      <c r="CG15" s="499"/>
      <c r="CH15" s="503"/>
      <c r="CI15" s="496">
        <f t="shared" ref="CI15:CI26" si="24">CG15*CH15</f>
        <v>0</v>
      </c>
      <c r="CJ15" s="495"/>
      <c r="CK15" s="496">
        <f t="shared" ref="CK15:CK26" si="25">CI15-CJ15</f>
        <v>0</v>
      </c>
      <c r="CL15" s="499"/>
      <c r="CM15" s="499"/>
      <c r="CN15" s="495"/>
      <c r="CO15" s="503"/>
      <c r="CP15" s="496">
        <f t="shared" ref="CP15:CP26" si="26">CN15*CO15</f>
        <v>0</v>
      </c>
      <c r="CQ15" s="495"/>
      <c r="CR15" s="501">
        <f t="shared" ref="CR15:CR26" si="27">CP15-CQ15</f>
        <v>0</v>
      </c>
      <c r="CT15" s="493"/>
      <c r="CU15" s="494"/>
      <c r="CV15" s="495"/>
      <c r="CW15" s="495"/>
      <c r="CX15" s="495"/>
      <c r="CY15" s="496">
        <f t="shared" ref="CY15:CY27" si="28">CW15+CX15</f>
        <v>0</v>
      </c>
      <c r="CZ15" s="501">
        <f t="shared" ref="CZ15:CZ27" si="29">CU15+CV15+CY15</f>
        <v>0</v>
      </c>
      <c r="DA15" s="502"/>
      <c r="DB15" s="498">
        <f t="shared" ref="DB15:DB26" si="30">CX15*DA15</f>
        <v>0</v>
      </c>
      <c r="DC15" s="499"/>
      <c r="DD15" s="499"/>
      <c r="DE15" s="499"/>
      <c r="DF15" s="503"/>
      <c r="DG15" s="496">
        <f t="shared" ref="DG15:DG26" si="31">DE15*DF15</f>
        <v>0</v>
      </c>
      <c r="DH15" s="495"/>
      <c r="DI15" s="496">
        <f t="shared" ref="DI15:DI26" si="32">DG15-DH15</f>
        <v>0</v>
      </c>
      <c r="DJ15" s="499"/>
      <c r="DK15" s="499"/>
      <c r="DL15" s="495"/>
      <c r="DM15" s="503"/>
      <c r="DN15" s="496">
        <f t="shared" ref="DN15:DN26" si="33">DL15*DM15</f>
        <v>0</v>
      </c>
      <c r="DO15" s="495"/>
      <c r="DP15" s="501">
        <f t="shared" ref="DP15:DP26" si="34">DN15-DO15</f>
        <v>0</v>
      </c>
      <c r="DR15" s="493"/>
      <c r="DS15" s="494"/>
      <c r="DT15" s="495"/>
      <c r="DU15" s="495"/>
      <c r="DV15" s="495"/>
      <c r="DW15" s="496">
        <f t="shared" ref="DW15:DW27" si="35">DU15+DV15</f>
        <v>0</v>
      </c>
      <c r="DX15" s="501">
        <f t="shared" ref="DX15:DX27" si="36">DS15+DT15+DW15</f>
        <v>0</v>
      </c>
      <c r="DY15" s="502"/>
      <c r="DZ15" s="498">
        <f t="shared" ref="DZ15:DZ26" si="37">DV15*DY15</f>
        <v>0</v>
      </c>
      <c r="EA15" s="499"/>
      <c r="EB15" s="499"/>
      <c r="EC15" s="499"/>
      <c r="ED15" s="503"/>
      <c r="EE15" s="496">
        <f t="shared" ref="EE15:EE26" si="38">EC15*ED15</f>
        <v>0</v>
      </c>
      <c r="EF15" s="495"/>
      <c r="EG15" s="496">
        <f t="shared" ref="EG15:EG26" si="39">EE15-EF15</f>
        <v>0</v>
      </c>
      <c r="EH15" s="499"/>
      <c r="EI15" s="499"/>
      <c r="EJ15" s="495"/>
      <c r="EK15" s="503"/>
      <c r="EL15" s="496">
        <f t="shared" ref="EL15:EL26" si="40">EJ15*EK15</f>
        <v>0</v>
      </c>
      <c r="EM15" s="495"/>
      <c r="EN15" s="501">
        <f t="shared" ref="EN15:EN26" si="41">EL15-EM15</f>
        <v>0</v>
      </c>
      <c r="EP15" s="504"/>
      <c r="EQ15" s="505"/>
      <c r="ER15" s="506"/>
      <c r="ES15" s="506"/>
      <c r="ET15" s="506"/>
      <c r="EU15" s="507">
        <f t="shared" ref="EU15:EU27" si="42">ES15+ET15</f>
        <v>0</v>
      </c>
      <c r="EV15" s="508">
        <f t="shared" ref="EV15:EV27" si="43">EQ15+ER15+EU15</f>
        <v>0</v>
      </c>
      <c r="EW15" s="509"/>
      <c r="EX15" s="510">
        <f t="shared" ref="EX15:EX26" si="44">ET15*EW15</f>
        <v>0</v>
      </c>
      <c r="EY15" s="511"/>
      <c r="EZ15" s="511"/>
      <c r="FA15" s="511"/>
      <c r="FB15" s="512"/>
      <c r="FC15" s="507">
        <f t="shared" ref="FC15:FC26" si="45">FA15*FB15</f>
        <v>0</v>
      </c>
      <c r="FD15" s="506"/>
      <c r="FE15" s="507">
        <f t="shared" ref="FE15:FE26" si="46">FC15-FD15</f>
        <v>0</v>
      </c>
      <c r="FF15" s="511"/>
      <c r="FG15" s="511"/>
      <c r="FH15" s="506"/>
      <c r="FI15" s="512"/>
      <c r="FJ15" s="507">
        <f t="shared" ref="FJ15:FJ26" si="47">FH15*FI15</f>
        <v>0</v>
      </c>
      <c r="FK15" s="506"/>
      <c r="FL15" s="501">
        <f t="shared" ref="FL15:FL26" si="48">FJ15-FK15</f>
        <v>0</v>
      </c>
      <c r="FN15" s="504"/>
      <c r="FO15" s="505"/>
      <c r="FP15" s="506"/>
      <c r="FQ15" s="506"/>
      <c r="FR15" s="506"/>
      <c r="FS15" s="507">
        <f t="shared" ref="FS15:FS27" si="49">FQ15+FR15</f>
        <v>0</v>
      </c>
      <c r="FT15" s="508">
        <f t="shared" ref="FT15:FT27" si="50">FO15+FP15+FS15</f>
        <v>0</v>
      </c>
      <c r="FU15" s="509"/>
      <c r="FV15" s="510">
        <f t="shared" ref="FV15:FV26" si="51">FR15*FU15</f>
        <v>0</v>
      </c>
      <c r="FW15" s="511"/>
      <c r="FX15" s="511"/>
      <c r="FY15" s="511"/>
      <c r="FZ15" s="512"/>
      <c r="GA15" s="507">
        <f t="shared" ref="GA15:GA26" si="52">FY15*FZ15</f>
        <v>0</v>
      </c>
      <c r="GB15" s="506"/>
      <c r="GC15" s="507">
        <f t="shared" ref="GC15:GC26" si="53">GA15-GB15</f>
        <v>0</v>
      </c>
      <c r="GD15" s="511"/>
      <c r="GE15" s="511"/>
      <c r="GF15" s="506"/>
      <c r="GG15" s="512"/>
      <c r="GH15" s="507">
        <f t="shared" ref="GH15:GH26" si="54">GF15*GG15</f>
        <v>0</v>
      </c>
      <c r="GI15" s="506"/>
      <c r="GJ15" s="501">
        <f t="shared" ref="GJ15:GJ26" si="55">GH15-GI15</f>
        <v>0</v>
      </c>
      <c r="GL15" s="493"/>
      <c r="GM15" s="494"/>
      <c r="GN15" s="495"/>
      <c r="GO15" s="495"/>
      <c r="GP15" s="495"/>
      <c r="GQ15" s="496">
        <f t="shared" ref="GQ15:GQ27" si="56">GO15+GP15</f>
        <v>0</v>
      </c>
      <c r="GR15" s="501">
        <f t="shared" ref="GR15:GR27" si="57">GM15+GN15+GQ15</f>
        <v>0</v>
      </c>
      <c r="GS15" s="502"/>
      <c r="GT15" s="498">
        <f t="shared" ref="GT15:GT26" si="58">GP15*GS15</f>
        <v>0</v>
      </c>
      <c r="GU15" s="499"/>
      <c r="GV15" s="499"/>
      <c r="GW15" s="499"/>
      <c r="GX15" s="503"/>
      <c r="GY15" s="496">
        <f t="shared" ref="GY15:GY26" si="59">GW15*GX15</f>
        <v>0</v>
      </c>
      <c r="GZ15" s="495"/>
      <c r="HA15" s="496">
        <f t="shared" ref="HA15:HA26" si="60">GY15-GZ15</f>
        <v>0</v>
      </c>
      <c r="HB15" s="499"/>
      <c r="HC15" s="499"/>
      <c r="HD15" s="495"/>
      <c r="HE15" s="503"/>
      <c r="HF15" s="496">
        <f t="shared" ref="HF15:HF26" si="61">HD15*HE15</f>
        <v>0</v>
      </c>
      <c r="HG15" s="495"/>
      <c r="HH15" s="501">
        <f t="shared" ref="HH15:HH26" si="62">HF15-HG15</f>
        <v>0</v>
      </c>
      <c r="HJ15" s="493"/>
      <c r="HK15" s="494"/>
      <c r="HL15" s="495"/>
      <c r="HM15" s="495"/>
      <c r="HN15" s="495"/>
      <c r="HO15" s="496">
        <f t="shared" ref="HO15:HO27" si="63">HM15+HN15</f>
        <v>0</v>
      </c>
      <c r="HP15" s="501">
        <f t="shared" ref="HP15:HP27" si="64">HK15+HL15+HO15</f>
        <v>0</v>
      </c>
      <c r="HQ15" s="502"/>
      <c r="HR15" s="498">
        <f t="shared" ref="HR15:HR26" si="65">HN15*HQ15</f>
        <v>0</v>
      </c>
      <c r="HS15" s="499"/>
      <c r="HT15" s="499"/>
      <c r="HU15" s="499"/>
      <c r="HV15" s="503"/>
      <c r="HW15" s="496">
        <f t="shared" ref="HW15:HW26" si="66">HU15*HV15</f>
        <v>0</v>
      </c>
      <c r="HX15" s="495"/>
      <c r="HY15" s="496">
        <f t="shared" ref="HY15:HY26" si="67">HW15-HX15</f>
        <v>0</v>
      </c>
      <c r="HZ15" s="499"/>
      <c r="IA15" s="499"/>
      <c r="IB15" s="495"/>
      <c r="IC15" s="503"/>
      <c r="ID15" s="496">
        <f t="shared" ref="ID15:ID26" si="68">IB15*IC15</f>
        <v>0</v>
      </c>
      <c r="IE15" s="495"/>
      <c r="IF15" s="501">
        <f t="shared" ref="IF15:IF26" si="69">ID15-IE15</f>
        <v>0</v>
      </c>
    </row>
    <row r="16" spans="2:240" s="225" customFormat="1" ht="12" customHeight="1" x14ac:dyDescent="0.15">
      <c r="B16" s="493"/>
      <c r="C16" s="494"/>
      <c r="D16" s="495"/>
      <c r="E16" s="495"/>
      <c r="F16" s="495"/>
      <c r="G16" s="496">
        <f t="shared" si="0"/>
        <v>0</v>
      </c>
      <c r="H16" s="496">
        <f t="shared" si="1"/>
        <v>0</v>
      </c>
      <c r="I16" s="497"/>
      <c r="J16" s="498">
        <f t="shared" si="2"/>
        <v>0</v>
      </c>
      <c r="K16" s="499"/>
      <c r="L16" s="499"/>
      <c r="M16" s="499"/>
      <c r="N16" s="500"/>
      <c r="O16" s="496">
        <f t="shared" si="3"/>
        <v>0</v>
      </c>
      <c r="P16" s="495"/>
      <c r="Q16" s="496">
        <f t="shared" si="4"/>
        <v>0</v>
      </c>
      <c r="R16" s="499"/>
      <c r="S16" s="499"/>
      <c r="T16" s="500"/>
      <c r="U16" s="500"/>
      <c r="V16" s="496">
        <f t="shared" si="5"/>
        <v>0</v>
      </c>
      <c r="W16" s="495"/>
      <c r="X16" s="501">
        <f t="shared" si="6"/>
        <v>0</v>
      </c>
      <c r="Z16" s="493"/>
      <c r="AA16" s="494"/>
      <c r="AB16" s="495"/>
      <c r="AC16" s="495"/>
      <c r="AD16" s="495"/>
      <c r="AE16" s="496">
        <f t="shared" si="7"/>
        <v>0</v>
      </c>
      <c r="AF16" s="501">
        <f t="shared" si="8"/>
        <v>0</v>
      </c>
      <c r="AG16" s="502"/>
      <c r="AH16" s="498">
        <f t="shared" si="9"/>
        <v>0</v>
      </c>
      <c r="AI16" s="499"/>
      <c r="AJ16" s="499"/>
      <c r="AK16" s="499"/>
      <c r="AL16" s="503"/>
      <c r="AM16" s="496">
        <f t="shared" si="10"/>
        <v>0</v>
      </c>
      <c r="AN16" s="495"/>
      <c r="AO16" s="496">
        <f t="shared" si="11"/>
        <v>0</v>
      </c>
      <c r="AP16" s="499"/>
      <c r="AQ16" s="499"/>
      <c r="AR16" s="495"/>
      <c r="AS16" s="503"/>
      <c r="AT16" s="496">
        <f t="shared" si="12"/>
        <v>0</v>
      </c>
      <c r="AU16" s="495"/>
      <c r="AV16" s="501">
        <f t="shared" si="13"/>
        <v>0</v>
      </c>
      <c r="AX16" s="493"/>
      <c r="AY16" s="494"/>
      <c r="AZ16" s="495"/>
      <c r="BA16" s="495"/>
      <c r="BB16" s="495"/>
      <c r="BC16" s="496">
        <f t="shared" si="14"/>
        <v>0</v>
      </c>
      <c r="BD16" s="501">
        <f t="shared" si="15"/>
        <v>0</v>
      </c>
      <c r="BE16" s="502"/>
      <c r="BF16" s="498">
        <f t="shared" si="16"/>
        <v>0</v>
      </c>
      <c r="BG16" s="499"/>
      <c r="BH16" s="499"/>
      <c r="BI16" s="499"/>
      <c r="BJ16" s="503"/>
      <c r="BK16" s="496">
        <f t="shared" si="17"/>
        <v>0</v>
      </c>
      <c r="BL16" s="495"/>
      <c r="BM16" s="496">
        <f t="shared" si="18"/>
        <v>0</v>
      </c>
      <c r="BN16" s="499"/>
      <c r="BO16" s="499"/>
      <c r="BP16" s="495"/>
      <c r="BQ16" s="503"/>
      <c r="BR16" s="496"/>
      <c r="BS16" s="495"/>
      <c r="BT16" s="501">
        <f t="shared" si="20"/>
        <v>0</v>
      </c>
      <c r="BV16" s="493"/>
      <c r="BW16" s="494"/>
      <c r="BX16" s="495"/>
      <c r="BY16" s="495"/>
      <c r="BZ16" s="495"/>
      <c r="CA16" s="496">
        <f t="shared" si="21"/>
        <v>0</v>
      </c>
      <c r="CB16" s="501">
        <f t="shared" si="22"/>
        <v>0</v>
      </c>
      <c r="CC16" s="502"/>
      <c r="CD16" s="498">
        <f t="shared" si="23"/>
        <v>0</v>
      </c>
      <c r="CE16" s="499"/>
      <c r="CF16" s="499"/>
      <c r="CG16" s="499"/>
      <c r="CH16" s="503"/>
      <c r="CI16" s="496">
        <f t="shared" si="24"/>
        <v>0</v>
      </c>
      <c r="CJ16" s="495"/>
      <c r="CK16" s="496">
        <f t="shared" si="25"/>
        <v>0</v>
      </c>
      <c r="CL16" s="499"/>
      <c r="CM16" s="499"/>
      <c r="CN16" s="495"/>
      <c r="CO16" s="503"/>
      <c r="CP16" s="496">
        <f t="shared" si="26"/>
        <v>0</v>
      </c>
      <c r="CQ16" s="495"/>
      <c r="CR16" s="501">
        <f t="shared" si="27"/>
        <v>0</v>
      </c>
      <c r="CT16" s="493"/>
      <c r="CU16" s="494"/>
      <c r="CV16" s="495"/>
      <c r="CW16" s="495"/>
      <c r="CX16" s="495"/>
      <c r="CY16" s="496">
        <f t="shared" si="28"/>
        <v>0</v>
      </c>
      <c r="CZ16" s="501">
        <f t="shared" si="29"/>
        <v>0</v>
      </c>
      <c r="DA16" s="502"/>
      <c r="DB16" s="498">
        <f t="shared" si="30"/>
        <v>0</v>
      </c>
      <c r="DC16" s="499"/>
      <c r="DD16" s="499"/>
      <c r="DE16" s="499"/>
      <c r="DF16" s="503"/>
      <c r="DG16" s="496">
        <f t="shared" si="31"/>
        <v>0</v>
      </c>
      <c r="DH16" s="495"/>
      <c r="DI16" s="496">
        <f t="shared" si="32"/>
        <v>0</v>
      </c>
      <c r="DJ16" s="499"/>
      <c r="DK16" s="499"/>
      <c r="DL16" s="495"/>
      <c r="DM16" s="503"/>
      <c r="DN16" s="496">
        <f t="shared" si="33"/>
        <v>0</v>
      </c>
      <c r="DO16" s="495"/>
      <c r="DP16" s="501">
        <f t="shared" si="34"/>
        <v>0</v>
      </c>
      <c r="DR16" s="493"/>
      <c r="DS16" s="494"/>
      <c r="DT16" s="495"/>
      <c r="DU16" s="495"/>
      <c r="DV16" s="495"/>
      <c r="DW16" s="496">
        <f t="shared" si="35"/>
        <v>0</v>
      </c>
      <c r="DX16" s="501">
        <f t="shared" si="36"/>
        <v>0</v>
      </c>
      <c r="DY16" s="502"/>
      <c r="DZ16" s="498">
        <f t="shared" si="37"/>
        <v>0</v>
      </c>
      <c r="EA16" s="499"/>
      <c r="EB16" s="499"/>
      <c r="EC16" s="499"/>
      <c r="ED16" s="503"/>
      <c r="EE16" s="496">
        <f t="shared" si="38"/>
        <v>0</v>
      </c>
      <c r="EF16" s="495"/>
      <c r="EG16" s="496">
        <f t="shared" si="39"/>
        <v>0</v>
      </c>
      <c r="EH16" s="499"/>
      <c r="EI16" s="499"/>
      <c r="EJ16" s="495"/>
      <c r="EK16" s="503"/>
      <c r="EL16" s="496">
        <f t="shared" si="40"/>
        <v>0</v>
      </c>
      <c r="EM16" s="495"/>
      <c r="EN16" s="501">
        <f t="shared" si="41"/>
        <v>0</v>
      </c>
      <c r="EP16" s="504"/>
      <c r="EQ16" s="505"/>
      <c r="ER16" s="506"/>
      <c r="ES16" s="506"/>
      <c r="ET16" s="506"/>
      <c r="EU16" s="507">
        <f t="shared" si="42"/>
        <v>0</v>
      </c>
      <c r="EV16" s="508">
        <f t="shared" si="43"/>
        <v>0</v>
      </c>
      <c r="EW16" s="509"/>
      <c r="EX16" s="510">
        <f t="shared" si="44"/>
        <v>0</v>
      </c>
      <c r="EY16" s="511"/>
      <c r="EZ16" s="511"/>
      <c r="FA16" s="511"/>
      <c r="FB16" s="512"/>
      <c r="FC16" s="507">
        <f t="shared" si="45"/>
        <v>0</v>
      </c>
      <c r="FD16" s="506"/>
      <c r="FE16" s="507">
        <f t="shared" si="46"/>
        <v>0</v>
      </c>
      <c r="FF16" s="511"/>
      <c r="FG16" s="511"/>
      <c r="FH16" s="506"/>
      <c r="FI16" s="512"/>
      <c r="FJ16" s="507">
        <f t="shared" si="47"/>
        <v>0</v>
      </c>
      <c r="FK16" s="506"/>
      <c r="FL16" s="501">
        <f t="shared" si="48"/>
        <v>0</v>
      </c>
      <c r="FN16" s="504"/>
      <c r="FO16" s="505"/>
      <c r="FP16" s="506"/>
      <c r="FQ16" s="506"/>
      <c r="FR16" s="506"/>
      <c r="FS16" s="507">
        <f t="shared" si="49"/>
        <v>0</v>
      </c>
      <c r="FT16" s="508">
        <f t="shared" si="50"/>
        <v>0</v>
      </c>
      <c r="FU16" s="509"/>
      <c r="FV16" s="510">
        <f t="shared" si="51"/>
        <v>0</v>
      </c>
      <c r="FW16" s="511"/>
      <c r="FX16" s="511"/>
      <c r="FY16" s="511"/>
      <c r="FZ16" s="512"/>
      <c r="GA16" s="507">
        <f t="shared" si="52"/>
        <v>0</v>
      </c>
      <c r="GB16" s="506"/>
      <c r="GC16" s="507">
        <f t="shared" si="53"/>
        <v>0</v>
      </c>
      <c r="GD16" s="511"/>
      <c r="GE16" s="511"/>
      <c r="GF16" s="506"/>
      <c r="GG16" s="512"/>
      <c r="GH16" s="507">
        <f t="shared" si="54"/>
        <v>0</v>
      </c>
      <c r="GI16" s="506"/>
      <c r="GJ16" s="501">
        <f t="shared" si="55"/>
        <v>0</v>
      </c>
      <c r="GL16" s="493"/>
      <c r="GM16" s="494"/>
      <c r="GN16" s="495"/>
      <c r="GO16" s="495"/>
      <c r="GP16" s="495"/>
      <c r="GQ16" s="496">
        <f t="shared" si="56"/>
        <v>0</v>
      </c>
      <c r="GR16" s="501">
        <f t="shared" si="57"/>
        <v>0</v>
      </c>
      <c r="GS16" s="502"/>
      <c r="GT16" s="498">
        <f t="shared" si="58"/>
        <v>0</v>
      </c>
      <c r="GU16" s="499"/>
      <c r="GV16" s="499"/>
      <c r="GW16" s="499"/>
      <c r="GX16" s="503"/>
      <c r="GY16" s="496">
        <f t="shared" si="59"/>
        <v>0</v>
      </c>
      <c r="GZ16" s="495"/>
      <c r="HA16" s="496">
        <f t="shared" si="60"/>
        <v>0</v>
      </c>
      <c r="HB16" s="499"/>
      <c r="HC16" s="499"/>
      <c r="HD16" s="495"/>
      <c r="HE16" s="503"/>
      <c r="HF16" s="496">
        <f t="shared" si="61"/>
        <v>0</v>
      </c>
      <c r="HG16" s="495"/>
      <c r="HH16" s="501">
        <f t="shared" si="62"/>
        <v>0</v>
      </c>
      <c r="HJ16" s="493"/>
      <c r="HK16" s="494"/>
      <c r="HL16" s="495"/>
      <c r="HM16" s="495"/>
      <c r="HN16" s="495"/>
      <c r="HO16" s="496">
        <f t="shared" si="63"/>
        <v>0</v>
      </c>
      <c r="HP16" s="501">
        <f t="shared" si="64"/>
        <v>0</v>
      </c>
      <c r="HQ16" s="502"/>
      <c r="HR16" s="498">
        <f t="shared" si="65"/>
        <v>0</v>
      </c>
      <c r="HS16" s="499"/>
      <c r="HT16" s="499"/>
      <c r="HU16" s="499"/>
      <c r="HV16" s="503"/>
      <c r="HW16" s="496">
        <f t="shared" si="66"/>
        <v>0</v>
      </c>
      <c r="HX16" s="495"/>
      <c r="HY16" s="496">
        <f t="shared" si="67"/>
        <v>0</v>
      </c>
      <c r="HZ16" s="499"/>
      <c r="IA16" s="499"/>
      <c r="IB16" s="495"/>
      <c r="IC16" s="503"/>
      <c r="ID16" s="496">
        <f t="shared" si="68"/>
        <v>0</v>
      </c>
      <c r="IE16" s="495"/>
      <c r="IF16" s="501">
        <f t="shared" si="69"/>
        <v>0</v>
      </c>
    </row>
    <row r="17" spans="1:242" s="225" customFormat="1" ht="12" customHeight="1" x14ac:dyDescent="0.15">
      <c r="B17" s="493"/>
      <c r="C17" s="494"/>
      <c r="D17" s="495"/>
      <c r="E17" s="495"/>
      <c r="F17" s="495"/>
      <c r="G17" s="496">
        <f t="shared" si="0"/>
        <v>0</v>
      </c>
      <c r="H17" s="496">
        <f t="shared" si="1"/>
        <v>0</v>
      </c>
      <c r="I17" s="497"/>
      <c r="J17" s="498">
        <f t="shared" si="2"/>
        <v>0</v>
      </c>
      <c r="K17" s="499"/>
      <c r="L17" s="499"/>
      <c r="M17" s="499"/>
      <c r="N17" s="500"/>
      <c r="O17" s="496">
        <f t="shared" si="3"/>
        <v>0</v>
      </c>
      <c r="P17" s="495"/>
      <c r="Q17" s="496">
        <f t="shared" si="4"/>
        <v>0</v>
      </c>
      <c r="R17" s="499"/>
      <c r="S17" s="499"/>
      <c r="T17" s="500"/>
      <c r="U17" s="500"/>
      <c r="V17" s="496">
        <f t="shared" si="5"/>
        <v>0</v>
      </c>
      <c r="W17" s="495"/>
      <c r="X17" s="501">
        <f t="shared" si="6"/>
        <v>0</v>
      </c>
      <c r="Z17" s="493"/>
      <c r="AA17" s="494"/>
      <c r="AB17" s="495"/>
      <c r="AC17" s="495"/>
      <c r="AD17" s="495"/>
      <c r="AE17" s="496">
        <f t="shared" si="7"/>
        <v>0</v>
      </c>
      <c r="AF17" s="501">
        <f t="shared" si="8"/>
        <v>0</v>
      </c>
      <c r="AG17" s="502"/>
      <c r="AH17" s="498">
        <f t="shared" si="9"/>
        <v>0</v>
      </c>
      <c r="AI17" s="499"/>
      <c r="AJ17" s="499"/>
      <c r="AK17" s="499"/>
      <c r="AL17" s="503"/>
      <c r="AM17" s="496">
        <f t="shared" si="10"/>
        <v>0</v>
      </c>
      <c r="AN17" s="495"/>
      <c r="AO17" s="496">
        <f t="shared" si="11"/>
        <v>0</v>
      </c>
      <c r="AP17" s="499"/>
      <c r="AQ17" s="499"/>
      <c r="AR17" s="495"/>
      <c r="AS17" s="503"/>
      <c r="AT17" s="496">
        <f t="shared" si="12"/>
        <v>0</v>
      </c>
      <c r="AU17" s="495"/>
      <c r="AV17" s="501">
        <f t="shared" si="13"/>
        <v>0</v>
      </c>
      <c r="AX17" s="493"/>
      <c r="AY17" s="494"/>
      <c r="AZ17" s="495"/>
      <c r="BA17" s="495"/>
      <c r="BB17" s="495"/>
      <c r="BC17" s="496">
        <f t="shared" si="14"/>
        <v>0</v>
      </c>
      <c r="BD17" s="501">
        <f t="shared" si="15"/>
        <v>0</v>
      </c>
      <c r="BE17" s="502"/>
      <c r="BF17" s="498">
        <f t="shared" si="16"/>
        <v>0</v>
      </c>
      <c r="BG17" s="499"/>
      <c r="BH17" s="499"/>
      <c r="BI17" s="499"/>
      <c r="BJ17" s="503"/>
      <c r="BK17" s="496">
        <f t="shared" si="17"/>
        <v>0</v>
      </c>
      <c r="BL17" s="495"/>
      <c r="BM17" s="496">
        <f t="shared" si="18"/>
        <v>0</v>
      </c>
      <c r="BN17" s="499"/>
      <c r="BO17" s="499"/>
      <c r="BP17" s="495"/>
      <c r="BQ17" s="503"/>
      <c r="BR17" s="496"/>
      <c r="BS17" s="495"/>
      <c r="BT17" s="501">
        <f t="shared" si="20"/>
        <v>0</v>
      </c>
      <c r="BV17" s="493"/>
      <c r="BW17" s="494"/>
      <c r="BX17" s="495"/>
      <c r="BY17" s="495"/>
      <c r="BZ17" s="495"/>
      <c r="CA17" s="496">
        <f t="shared" si="21"/>
        <v>0</v>
      </c>
      <c r="CB17" s="501">
        <f t="shared" si="22"/>
        <v>0</v>
      </c>
      <c r="CC17" s="502"/>
      <c r="CD17" s="498">
        <f t="shared" si="23"/>
        <v>0</v>
      </c>
      <c r="CE17" s="499"/>
      <c r="CF17" s="499"/>
      <c r="CG17" s="499"/>
      <c r="CH17" s="503"/>
      <c r="CI17" s="496">
        <f t="shared" si="24"/>
        <v>0</v>
      </c>
      <c r="CJ17" s="495"/>
      <c r="CK17" s="496">
        <f t="shared" si="25"/>
        <v>0</v>
      </c>
      <c r="CL17" s="499"/>
      <c r="CM17" s="499"/>
      <c r="CN17" s="495"/>
      <c r="CO17" s="503"/>
      <c r="CP17" s="496">
        <f t="shared" si="26"/>
        <v>0</v>
      </c>
      <c r="CQ17" s="495"/>
      <c r="CR17" s="501">
        <f t="shared" si="27"/>
        <v>0</v>
      </c>
      <c r="CT17" s="493"/>
      <c r="CU17" s="494"/>
      <c r="CV17" s="495"/>
      <c r="CW17" s="495"/>
      <c r="CX17" s="495"/>
      <c r="CY17" s="496">
        <f t="shared" si="28"/>
        <v>0</v>
      </c>
      <c r="CZ17" s="501">
        <f t="shared" si="29"/>
        <v>0</v>
      </c>
      <c r="DA17" s="502"/>
      <c r="DB17" s="498">
        <f t="shared" si="30"/>
        <v>0</v>
      </c>
      <c r="DC17" s="499"/>
      <c r="DD17" s="499"/>
      <c r="DE17" s="499"/>
      <c r="DF17" s="503"/>
      <c r="DG17" s="496">
        <f t="shared" si="31"/>
        <v>0</v>
      </c>
      <c r="DH17" s="495"/>
      <c r="DI17" s="496">
        <f t="shared" si="32"/>
        <v>0</v>
      </c>
      <c r="DJ17" s="499"/>
      <c r="DK17" s="499"/>
      <c r="DL17" s="495"/>
      <c r="DM17" s="503"/>
      <c r="DN17" s="496">
        <f t="shared" si="33"/>
        <v>0</v>
      </c>
      <c r="DO17" s="495"/>
      <c r="DP17" s="501">
        <f t="shared" si="34"/>
        <v>0</v>
      </c>
      <c r="DR17" s="493"/>
      <c r="DS17" s="494"/>
      <c r="DT17" s="495"/>
      <c r="DU17" s="495"/>
      <c r="DV17" s="495"/>
      <c r="DW17" s="496">
        <f t="shared" si="35"/>
        <v>0</v>
      </c>
      <c r="DX17" s="501">
        <f t="shared" si="36"/>
        <v>0</v>
      </c>
      <c r="DY17" s="502"/>
      <c r="DZ17" s="498">
        <f t="shared" si="37"/>
        <v>0</v>
      </c>
      <c r="EA17" s="499"/>
      <c r="EB17" s="499"/>
      <c r="EC17" s="499"/>
      <c r="ED17" s="503"/>
      <c r="EE17" s="496">
        <f t="shared" si="38"/>
        <v>0</v>
      </c>
      <c r="EF17" s="495"/>
      <c r="EG17" s="496">
        <f t="shared" si="39"/>
        <v>0</v>
      </c>
      <c r="EH17" s="499"/>
      <c r="EI17" s="499"/>
      <c r="EJ17" s="495"/>
      <c r="EK17" s="503"/>
      <c r="EL17" s="496">
        <f t="shared" si="40"/>
        <v>0</v>
      </c>
      <c r="EM17" s="495"/>
      <c r="EN17" s="501">
        <f t="shared" si="41"/>
        <v>0</v>
      </c>
      <c r="EP17" s="504"/>
      <c r="EQ17" s="505"/>
      <c r="ER17" s="506"/>
      <c r="ES17" s="506"/>
      <c r="ET17" s="506"/>
      <c r="EU17" s="507">
        <f t="shared" si="42"/>
        <v>0</v>
      </c>
      <c r="EV17" s="508">
        <f t="shared" si="43"/>
        <v>0</v>
      </c>
      <c r="EW17" s="509"/>
      <c r="EX17" s="510">
        <f t="shared" si="44"/>
        <v>0</v>
      </c>
      <c r="EY17" s="511"/>
      <c r="EZ17" s="511"/>
      <c r="FA17" s="511"/>
      <c r="FB17" s="512"/>
      <c r="FC17" s="507">
        <f t="shared" si="45"/>
        <v>0</v>
      </c>
      <c r="FD17" s="506"/>
      <c r="FE17" s="507">
        <f t="shared" si="46"/>
        <v>0</v>
      </c>
      <c r="FF17" s="511"/>
      <c r="FG17" s="511"/>
      <c r="FH17" s="506"/>
      <c r="FI17" s="512"/>
      <c r="FJ17" s="507">
        <f t="shared" si="47"/>
        <v>0</v>
      </c>
      <c r="FK17" s="506"/>
      <c r="FL17" s="501">
        <f t="shared" si="48"/>
        <v>0</v>
      </c>
      <c r="FN17" s="504"/>
      <c r="FO17" s="505"/>
      <c r="FP17" s="506"/>
      <c r="FQ17" s="506"/>
      <c r="FR17" s="506"/>
      <c r="FS17" s="507">
        <f t="shared" si="49"/>
        <v>0</v>
      </c>
      <c r="FT17" s="508">
        <f t="shared" si="50"/>
        <v>0</v>
      </c>
      <c r="FU17" s="509"/>
      <c r="FV17" s="510">
        <f t="shared" si="51"/>
        <v>0</v>
      </c>
      <c r="FW17" s="511"/>
      <c r="FX17" s="511"/>
      <c r="FY17" s="511"/>
      <c r="FZ17" s="512"/>
      <c r="GA17" s="507">
        <f t="shared" si="52"/>
        <v>0</v>
      </c>
      <c r="GB17" s="506"/>
      <c r="GC17" s="507">
        <f t="shared" si="53"/>
        <v>0</v>
      </c>
      <c r="GD17" s="511"/>
      <c r="GE17" s="511"/>
      <c r="GF17" s="506"/>
      <c r="GG17" s="512"/>
      <c r="GH17" s="507">
        <f t="shared" si="54"/>
        <v>0</v>
      </c>
      <c r="GI17" s="506"/>
      <c r="GJ17" s="501">
        <f t="shared" si="55"/>
        <v>0</v>
      </c>
      <c r="GL17" s="493"/>
      <c r="GM17" s="494"/>
      <c r="GN17" s="495"/>
      <c r="GO17" s="495"/>
      <c r="GP17" s="495"/>
      <c r="GQ17" s="496">
        <f t="shared" si="56"/>
        <v>0</v>
      </c>
      <c r="GR17" s="501">
        <f t="shared" si="57"/>
        <v>0</v>
      </c>
      <c r="GS17" s="502"/>
      <c r="GT17" s="498">
        <f t="shared" si="58"/>
        <v>0</v>
      </c>
      <c r="GU17" s="499"/>
      <c r="GV17" s="499"/>
      <c r="GW17" s="499"/>
      <c r="GX17" s="503"/>
      <c r="GY17" s="496">
        <f t="shared" si="59"/>
        <v>0</v>
      </c>
      <c r="GZ17" s="495"/>
      <c r="HA17" s="496">
        <f t="shared" si="60"/>
        <v>0</v>
      </c>
      <c r="HB17" s="499"/>
      <c r="HC17" s="499"/>
      <c r="HD17" s="495"/>
      <c r="HE17" s="503"/>
      <c r="HF17" s="496">
        <f t="shared" si="61"/>
        <v>0</v>
      </c>
      <c r="HG17" s="495"/>
      <c r="HH17" s="501">
        <f t="shared" si="62"/>
        <v>0</v>
      </c>
      <c r="HJ17" s="493"/>
      <c r="HK17" s="494"/>
      <c r="HL17" s="495"/>
      <c r="HM17" s="495"/>
      <c r="HN17" s="495"/>
      <c r="HO17" s="496">
        <f t="shared" si="63"/>
        <v>0</v>
      </c>
      <c r="HP17" s="501">
        <f t="shared" si="64"/>
        <v>0</v>
      </c>
      <c r="HQ17" s="502"/>
      <c r="HR17" s="498">
        <f t="shared" si="65"/>
        <v>0</v>
      </c>
      <c r="HS17" s="499"/>
      <c r="HT17" s="499"/>
      <c r="HU17" s="499"/>
      <c r="HV17" s="503"/>
      <c r="HW17" s="496">
        <f t="shared" si="66"/>
        <v>0</v>
      </c>
      <c r="HX17" s="495"/>
      <c r="HY17" s="496">
        <f t="shared" si="67"/>
        <v>0</v>
      </c>
      <c r="HZ17" s="499"/>
      <c r="IA17" s="499"/>
      <c r="IB17" s="495"/>
      <c r="IC17" s="503"/>
      <c r="ID17" s="496">
        <f t="shared" si="68"/>
        <v>0</v>
      </c>
      <c r="IE17" s="495"/>
      <c r="IF17" s="501">
        <f t="shared" si="69"/>
        <v>0</v>
      </c>
    </row>
    <row r="18" spans="1:242" s="225" customFormat="1" ht="12" customHeight="1" x14ac:dyDescent="0.15">
      <c r="B18" s="513"/>
      <c r="C18" s="494"/>
      <c r="D18" s="495"/>
      <c r="E18" s="495"/>
      <c r="F18" s="495"/>
      <c r="G18" s="496">
        <f t="shared" si="0"/>
        <v>0</v>
      </c>
      <c r="H18" s="496">
        <f t="shared" si="1"/>
        <v>0</v>
      </c>
      <c r="I18" s="497"/>
      <c r="J18" s="498">
        <f t="shared" si="2"/>
        <v>0</v>
      </c>
      <c r="K18" s="499"/>
      <c r="L18" s="499"/>
      <c r="M18" s="499"/>
      <c r="N18" s="500"/>
      <c r="O18" s="496">
        <f t="shared" si="3"/>
        <v>0</v>
      </c>
      <c r="P18" s="495"/>
      <c r="Q18" s="496">
        <f t="shared" si="4"/>
        <v>0</v>
      </c>
      <c r="R18" s="499"/>
      <c r="S18" s="499"/>
      <c r="T18" s="500"/>
      <c r="U18" s="500"/>
      <c r="V18" s="496">
        <f t="shared" si="5"/>
        <v>0</v>
      </c>
      <c r="W18" s="495"/>
      <c r="X18" s="501">
        <f t="shared" si="6"/>
        <v>0</v>
      </c>
      <c r="Z18" s="493"/>
      <c r="AA18" s="494"/>
      <c r="AB18" s="495"/>
      <c r="AC18" s="495"/>
      <c r="AD18" s="495"/>
      <c r="AE18" s="496">
        <f t="shared" si="7"/>
        <v>0</v>
      </c>
      <c r="AF18" s="501">
        <f t="shared" si="8"/>
        <v>0</v>
      </c>
      <c r="AG18" s="502"/>
      <c r="AH18" s="498">
        <f t="shared" si="9"/>
        <v>0</v>
      </c>
      <c r="AI18" s="499"/>
      <c r="AJ18" s="499"/>
      <c r="AK18" s="499"/>
      <c r="AL18" s="503"/>
      <c r="AM18" s="496">
        <f t="shared" si="10"/>
        <v>0</v>
      </c>
      <c r="AN18" s="495"/>
      <c r="AO18" s="496">
        <f t="shared" si="11"/>
        <v>0</v>
      </c>
      <c r="AP18" s="499"/>
      <c r="AQ18" s="499"/>
      <c r="AR18" s="495"/>
      <c r="AS18" s="503"/>
      <c r="AT18" s="496">
        <f t="shared" si="12"/>
        <v>0</v>
      </c>
      <c r="AU18" s="495"/>
      <c r="AV18" s="501">
        <f t="shared" si="13"/>
        <v>0</v>
      </c>
      <c r="AX18" s="493"/>
      <c r="AY18" s="494"/>
      <c r="AZ18" s="495"/>
      <c r="BA18" s="495"/>
      <c r="BB18" s="495"/>
      <c r="BC18" s="496">
        <f t="shared" si="14"/>
        <v>0</v>
      </c>
      <c r="BD18" s="501">
        <f t="shared" si="15"/>
        <v>0</v>
      </c>
      <c r="BE18" s="502"/>
      <c r="BF18" s="498">
        <f t="shared" si="16"/>
        <v>0</v>
      </c>
      <c r="BG18" s="499"/>
      <c r="BH18" s="499"/>
      <c r="BI18" s="499"/>
      <c r="BJ18" s="503"/>
      <c r="BK18" s="496">
        <f t="shared" si="17"/>
        <v>0</v>
      </c>
      <c r="BL18" s="495"/>
      <c r="BM18" s="496">
        <f t="shared" si="18"/>
        <v>0</v>
      </c>
      <c r="BN18" s="499"/>
      <c r="BO18" s="499"/>
      <c r="BP18" s="495"/>
      <c r="BQ18" s="503"/>
      <c r="BR18" s="496">
        <f t="shared" si="19"/>
        <v>0</v>
      </c>
      <c r="BS18" s="495"/>
      <c r="BT18" s="501">
        <f t="shared" si="20"/>
        <v>0</v>
      </c>
      <c r="BV18" s="493"/>
      <c r="BW18" s="494"/>
      <c r="BX18" s="495"/>
      <c r="BY18" s="495"/>
      <c r="BZ18" s="495"/>
      <c r="CA18" s="496">
        <f t="shared" si="21"/>
        <v>0</v>
      </c>
      <c r="CB18" s="501">
        <f t="shared" si="22"/>
        <v>0</v>
      </c>
      <c r="CC18" s="502"/>
      <c r="CD18" s="498">
        <f t="shared" si="23"/>
        <v>0</v>
      </c>
      <c r="CE18" s="499"/>
      <c r="CF18" s="499"/>
      <c r="CG18" s="499"/>
      <c r="CH18" s="503"/>
      <c r="CI18" s="496">
        <f t="shared" si="24"/>
        <v>0</v>
      </c>
      <c r="CJ18" s="495"/>
      <c r="CK18" s="496">
        <f t="shared" si="25"/>
        <v>0</v>
      </c>
      <c r="CL18" s="499"/>
      <c r="CM18" s="499"/>
      <c r="CN18" s="495"/>
      <c r="CO18" s="503"/>
      <c r="CP18" s="496">
        <f t="shared" si="26"/>
        <v>0</v>
      </c>
      <c r="CQ18" s="495"/>
      <c r="CR18" s="501">
        <f t="shared" si="27"/>
        <v>0</v>
      </c>
      <c r="CT18" s="493"/>
      <c r="CU18" s="494"/>
      <c r="CV18" s="495"/>
      <c r="CW18" s="495"/>
      <c r="CX18" s="495"/>
      <c r="CY18" s="496">
        <f t="shared" si="28"/>
        <v>0</v>
      </c>
      <c r="CZ18" s="501">
        <f t="shared" si="29"/>
        <v>0</v>
      </c>
      <c r="DA18" s="502"/>
      <c r="DB18" s="498">
        <f t="shared" si="30"/>
        <v>0</v>
      </c>
      <c r="DC18" s="499"/>
      <c r="DD18" s="499"/>
      <c r="DE18" s="499"/>
      <c r="DF18" s="503"/>
      <c r="DG18" s="496">
        <f t="shared" si="31"/>
        <v>0</v>
      </c>
      <c r="DH18" s="495"/>
      <c r="DI18" s="496">
        <f t="shared" si="32"/>
        <v>0</v>
      </c>
      <c r="DJ18" s="499"/>
      <c r="DK18" s="499"/>
      <c r="DL18" s="495"/>
      <c r="DM18" s="503"/>
      <c r="DN18" s="496">
        <f t="shared" si="33"/>
        <v>0</v>
      </c>
      <c r="DO18" s="495"/>
      <c r="DP18" s="501">
        <f t="shared" si="34"/>
        <v>0</v>
      </c>
      <c r="DR18" s="493"/>
      <c r="DS18" s="494"/>
      <c r="DT18" s="495"/>
      <c r="DU18" s="495"/>
      <c r="DV18" s="495"/>
      <c r="DW18" s="496">
        <f t="shared" si="35"/>
        <v>0</v>
      </c>
      <c r="DX18" s="501">
        <f t="shared" si="36"/>
        <v>0</v>
      </c>
      <c r="DY18" s="502"/>
      <c r="DZ18" s="498">
        <f t="shared" si="37"/>
        <v>0</v>
      </c>
      <c r="EA18" s="499"/>
      <c r="EB18" s="499"/>
      <c r="EC18" s="499"/>
      <c r="ED18" s="503"/>
      <c r="EE18" s="496">
        <f t="shared" si="38"/>
        <v>0</v>
      </c>
      <c r="EF18" s="495"/>
      <c r="EG18" s="496">
        <f t="shared" si="39"/>
        <v>0</v>
      </c>
      <c r="EH18" s="499"/>
      <c r="EI18" s="499"/>
      <c r="EJ18" s="495"/>
      <c r="EK18" s="503"/>
      <c r="EL18" s="496">
        <f t="shared" si="40"/>
        <v>0</v>
      </c>
      <c r="EM18" s="495"/>
      <c r="EN18" s="501">
        <f t="shared" si="41"/>
        <v>0</v>
      </c>
      <c r="EP18" s="504"/>
      <c r="EQ18" s="505"/>
      <c r="ER18" s="506"/>
      <c r="ES18" s="506"/>
      <c r="ET18" s="506"/>
      <c r="EU18" s="507">
        <f t="shared" si="42"/>
        <v>0</v>
      </c>
      <c r="EV18" s="508">
        <f t="shared" si="43"/>
        <v>0</v>
      </c>
      <c r="EW18" s="509"/>
      <c r="EX18" s="510">
        <f t="shared" si="44"/>
        <v>0</v>
      </c>
      <c r="EY18" s="511"/>
      <c r="EZ18" s="511"/>
      <c r="FA18" s="511"/>
      <c r="FB18" s="512"/>
      <c r="FC18" s="507">
        <f t="shared" si="45"/>
        <v>0</v>
      </c>
      <c r="FD18" s="506"/>
      <c r="FE18" s="507">
        <f t="shared" si="46"/>
        <v>0</v>
      </c>
      <c r="FF18" s="511"/>
      <c r="FG18" s="511"/>
      <c r="FH18" s="506"/>
      <c r="FI18" s="512"/>
      <c r="FJ18" s="507">
        <f t="shared" si="47"/>
        <v>0</v>
      </c>
      <c r="FK18" s="506"/>
      <c r="FL18" s="501">
        <f t="shared" si="48"/>
        <v>0</v>
      </c>
      <c r="FN18" s="504"/>
      <c r="FO18" s="505"/>
      <c r="FP18" s="506"/>
      <c r="FQ18" s="506"/>
      <c r="FR18" s="506"/>
      <c r="FS18" s="507">
        <f t="shared" si="49"/>
        <v>0</v>
      </c>
      <c r="FT18" s="508">
        <f t="shared" si="50"/>
        <v>0</v>
      </c>
      <c r="FU18" s="509"/>
      <c r="FV18" s="510">
        <f t="shared" si="51"/>
        <v>0</v>
      </c>
      <c r="FW18" s="511"/>
      <c r="FX18" s="511"/>
      <c r="FY18" s="511"/>
      <c r="FZ18" s="512"/>
      <c r="GA18" s="507">
        <f t="shared" si="52"/>
        <v>0</v>
      </c>
      <c r="GB18" s="506"/>
      <c r="GC18" s="507">
        <f t="shared" si="53"/>
        <v>0</v>
      </c>
      <c r="GD18" s="511"/>
      <c r="GE18" s="511"/>
      <c r="GF18" s="506"/>
      <c r="GG18" s="512"/>
      <c r="GH18" s="507">
        <f t="shared" si="54"/>
        <v>0</v>
      </c>
      <c r="GI18" s="506"/>
      <c r="GJ18" s="501">
        <f t="shared" si="55"/>
        <v>0</v>
      </c>
      <c r="GL18" s="493"/>
      <c r="GM18" s="494"/>
      <c r="GN18" s="495"/>
      <c r="GO18" s="495"/>
      <c r="GP18" s="495"/>
      <c r="GQ18" s="496">
        <f t="shared" si="56"/>
        <v>0</v>
      </c>
      <c r="GR18" s="501">
        <f t="shared" si="57"/>
        <v>0</v>
      </c>
      <c r="GS18" s="502"/>
      <c r="GT18" s="498">
        <f t="shared" si="58"/>
        <v>0</v>
      </c>
      <c r="GU18" s="499"/>
      <c r="GV18" s="499"/>
      <c r="GW18" s="499"/>
      <c r="GX18" s="503"/>
      <c r="GY18" s="496">
        <f t="shared" si="59"/>
        <v>0</v>
      </c>
      <c r="GZ18" s="495"/>
      <c r="HA18" s="496">
        <f t="shared" si="60"/>
        <v>0</v>
      </c>
      <c r="HB18" s="499"/>
      <c r="HC18" s="499"/>
      <c r="HD18" s="495"/>
      <c r="HE18" s="503"/>
      <c r="HF18" s="496">
        <f t="shared" si="61"/>
        <v>0</v>
      </c>
      <c r="HG18" s="495"/>
      <c r="HH18" s="501">
        <f t="shared" si="62"/>
        <v>0</v>
      </c>
      <c r="HJ18" s="493"/>
      <c r="HK18" s="494"/>
      <c r="HL18" s="495"/>
      <c r="HM18" s="495"/>
      <c r="HN18" s="495"/>
      <c r="HO18" s="496">
        <f t="shared" si="63"/>
        <v>0</v>
      </c>
      <c r="HP18" s="501">
        <f t="shared" si="64"/>
        <v>0</v>
      </c>
      <c r="HQ18" s="502"/>
      <c r="HR18" s="498">
        <f t="shared" si="65"/>
        <v>0</v>
      </c>
      <c r="HS18" s="499"/>
      <c r="HT18" s="499"/>
      <c r="HU18" s="499"/>
      <c r="HV18" s="503"/>
      <c r="HW18" s="496">
        <f t="shared" si="66"/>
        <v>0</v>
      </c>
      <c r="HX18" s="495"/>
      <c r="HY18" s="496">
        <f t="shared" si="67"/>
        <v>0</v>
      </c>
      <c r="HZ18" s="499"/>
      <c r="IA18" s="499"/>
      <c r="IB18" s="495"/>
      <c r="IC18" s="503"/>
      <c r="ID18" s="496">
        <f t="shared" si="68"/>
        <v>0</v>
      </c>
      <c r="IE18" s="495"/>
      <c r="IF18" s="501">
        <f t="shared" si="69"/>
        <v>0</v>
      </c>
    </row>
    <row r="19" spans="1:242" s="225" customFormat="1" ht="12" customHeight="1" x14ac:dyDescent="0.15">
      <c r="B19" s="493"/>
      <c r="C19" s="494"/>
      <c r="D19" s="495"/>
      <c r="E19" s="495"/>
      <c r="F19" s="495"/>
      <c r="G19" s="496">
        <f t="shared" si="0"/>
        <v>0</v>
      </c>
      <c r="H19" s="496">
        <f t="shared" si="1"/>
        <v>0</v>
      </c>
      <c r="I19" s="497"/>
      <c r="J19" s="498">
        <f t="shared" si="2"/>
        <v>0</v>
      </c>
      <c r="K19" s="499"/>
      <c r="L19" s="499"/>
      <c r="M19" s="499"/>
      <c r="N19" s="500"/>
      <c r="O19" s="496">
        <f t="shared" si="3"/>
        <v>0</v>
      </c>
      <c r="P19" s="495"/>
      <c r="Q19" s="496">
        <f t="shared" si="4"/>
        <v>0</v>
      </c>
      <c r="R19" s="499"/>
      <c r="S19" s="499"/>
      <c r="T19" s="500"/>
      <c r="U19" s="500"/>
      <c r="V19" s="496">
        <f t="shared" si="5"/>
        <v>0</v>
      </c>
      <c r="W19" s="495"/>
      <c r="X19" s="501">
        <f t="shared" si="6"/>
        <v>0</v>
      </c>
      <c r="Z19" s="493"/>
      <c r="AA19" s="494"/>
      <c r="AB19" s="495"/>
      <c r="AC19" s="495"/>
      <c r="AD19" s="495"/>
      <c r="AE19" s="496">
        <f t="shared" si="7"/>
        <v>0</v>
      </c>
      <c r="AF19" s="501">
        <f t="shared" si="8"/>
        <v>0</v>
      </c>
      <c r="AG19" s="502"/>
      <c r="AH19" s="498">
        <f t="shared" si="9"/>
        <v>0</v>
      </c>
      <c r="AI19" s="499"/>
      <c r="AJ19" s="499"/>
      <c r="AK19" s="499"/>
      <c r="AL19" s="503"/>
      <c r="AM19" s="496">
        <f t="shared" si="10"/>
        <v>0</v>
      </c>
      <c r="AN19" s="495"/>
      <c r="AO19" s="496">
        <f t="shared" si="11"/>
        <v>0</v>
      </c>
      <c r="AP19" s="499"/>
      <c r="AQ19" s="499"/>
      <c r="AR19" s="495"/>
      <c r="AS19" s="503"/>
      <c r="AT19" s="496">
        <f t="shared" si="12"/>
        <v>0</v>
      </c>
      <c r="AU19" s="495"/>
      <c r="AV19" s="501">
        <f t="shared" si="13"/>
        <v>0</v>
      </c>
      <c r="AX19" s="493"/>
      <c r="AY19" s="494"/>
      <c r="AZ19" s="495"/>
      <c r="BA19" s="495"/>
      <c r="BB19" s="495"/>
      <c r="BC19" s="496">
        <f t="shared" si="14"/>
        <v>0</v>
      </c>
      <c r="BD19" s="501">
        <f t="shared" si="15"/>
        <v>0</v>
      </c>
      <c r="BE19" s="502"/>
      <c r="BF19" s="498">
        <f t="shared" si="16"/>
        <v>0</v>
      </c>
      <c r="BG19" s="499"/>
      <c r="BH19" s="499"/>
      <c r="BI19" s="499"/>
      <c r="BJ19" s="503"/>
      <c r="BK19" s="496">
        <f t="shared" si="17"/>
        <v>0</v>
      </c>
      <c r="BL19" s="495"/>
      <c r="BM19" s="496">
        <f t="shared" si="18"/>
        <v>0</v>
      </c>
      <c r="BN19" s="499"/>
      <c r="BO19" s="499"/>
      <c r="BP19" s="495"/>
      <c r="BQ19" s="503"/>
      <c r="BR19" s="496">
        <f t="shared" si="19"/>
        <v>0</v>
      </c>
      <c r="BS19" s="495"/>
      <c r="BT19" s="501">
        <f t="shared" si="20"/>
        <v>0</v>
      </c>
      <c r="BV19" s="493"/>
      <c r="BW19" s="494"/>
      <c r="BX19" s="495"/>
      <c r="BY19" s="495"/>
      <c r="BZ19" s="495"/>
      <c r="CA19" s="496">
        <f t="shared" si="21"/>
        <v>0</v>
      </c>
      <c r="CB19" s="501">
        <f t="shared" si="22"/>
        <v>0</v>
      </c>
      <c r="CC19" s="502"/>
      <c r="CD19" s="498">
        <f t="shared" si="23"/>
        <v>0</v>
      </c>
      <c r="CE19" s="499"/>
      <c r="CF19" s="499"/>
      <c r="CG19" s="499"/>
      <c r="CH19" s="503"/>
      <c r="CI19" s="496">
        <f t="shared" si="24"/>
        <v>0</v>
      </c>
      <c r="CJ19" s="495"/>
      <c r="CK19" s="496">
        <f t="shared" si="25"/>
        <v>0</v>
      </c>
      <c r="CL19" s="499"/>
      <c r="CM19" s="499"/>
      <c r="CN19" s="495"/>
      <c r="CO19" s="503"/>
      <c r="CP19" s="496">
        <f t="shared" si="26"/>
        <v>0</v>
      </c>
      <c r="CQ19" s="495"/>
      <c r="CR19" s="501">
        <f t="shared" si="27"/>
        <v>0</v>
      </c>
      <c r="CT19" s="493"/>
      <c r="CU19" s="494"/>
      <c r="CV19" s="495"/>
      <c r="CW19" s="495"/>
      <c r="CX19" s="495"/>
      <c r="CY19" s="496">
        <f t="shared" si="28"/>
        <v>0</v>
      </c>
      <c r="CZ19" s="501">
        <f t="shared" si="29"/>
        <v>0</v>
      </c>
      <c r="DA19" s="502"/>
      <c r="DB19" s="498">
        <f t="shared" si="30"/>
        <v>0</v>
      </c>
      <c r="DC19" s="499"/>
      <c r="DD19" s="499"/>
      <c r="DE19" s="499"/>
      <c r="DF19" s="503"/>
      <c r="DG19" s="496">
        <f t="shared" si="31"/>
        <v>0</v>
      </c>
      <c r="DH19" s="495"/>
      <c r="DI19" s="496">
        <f t="shared" si="32"/>
        <v>0</v>
      </c>
      <c r="DJ19" s="499"/>
      <c r="DK19" s="499"/>
      <c r="DL19" s="495"/>
      <c r="DM19" s="503"/>
      <c r="DN19" s="496">
        <f t="shared" si="33"/>
        <v>0</v>
      </c>
      <c r="DO19" s="495"/>
      <c r="DP19" s="501">
        <f t="shared" si="34"/>
        <v>0</v>
      </c>
      <c r="DR19" s="493"/>
      <c r="DS19" s="494"/>
      <c r="DT19" s="495"/>
      <c r="DU19" s="495"/>
      <c r="DV19" s="495"/>
      <c r="DW19" s="496">
        <f t="shared" si="35"/>
        <v>0</v>
      </c>
      <c r="DX19" s="501">
        <f t="shared" si="36"/>
        <v>0</v>
      </c>
      <c r="DY19" s="502"/>
      <c r="DZ19" s="498">
        <f t="shared" si="37"/>
        <v>0</v>
      </c>
      <c r="EA19" s="499"/>
      <c r="EB19" s="499"/>
      <c r="EC19" s="499"/>
      <c r="ED19" s="503"/>
      <c r="EE19" s="496">
        <f t="shared" si="38"/>
        <v>0</v>
      </c>
      <c r="EF19" s="495"/>
      <c r="EG19" s="496">
        <f t="shared" si="39"/>
        <v>0</v>
      </c>
      <c r="EH19" s="499"/>
      <c r="EI19" s="499"/>
      <c r="EJ19" s="495"/>
      <c r="EK19" s="503"/>
      <c r="EL19" s="496">
        <f t="shared" si="40"/>
        <v>0</v>
      </c>
      <c r="EM19" s="495"/>
      <c r="EN19" s="501">
        <f t="shared" si="41"/>
        <v>0</v>
      </c>
      <c r="EP19" s="504"/>
      <c r="EQ19" s="505"/>
      <c r="ER19" s="506"/>
      <c r="ES19" s="506"/>
      <c r="ET19" s="506"/>
      <c r="EU19" s="507">
        <f t="shared" si="42"/>
        <v>0</v>
      </c>
      <c r="EV19" s="508">
        <f t="shared" si="43"/>
        <v>0</v>
      </c>
      <c r="EW19" s="509"/>
      <c r="EX19" s="510">
        <f t="shared" si="44"/>
        <v>0</v>
      </c>
      <c r="EY19" s="511"/>
      <c r="EZ19" s="511"/>
      <c r="FA19" s="511"/>
      <c r="FB19" s="512"/>
      <c r="FC19" s="507">
        <f t="shared" si="45"/>
        <v>0</v>
      </c>
      <c r="FD19" s="506"/>
      <c r="FE19" s="507">
        <f t="shared" si="46"/>
        <v>0</v>
      </c>
      <c r="FF19" s="511"/>
      <c r="FG19" s="511"/>
      <c r="FH19" s="506"/>
      <c r="FI19" s="512"/>
      <c r="FJ19" s="507">
        <f t="shared" si="47"/>
        <v>0</v>
      </c>
      <c r="FK19" s="506"/>
      <c r="FL19" s="501">
        <f t="shared" si="48"/>
        <v>0</v>
      </c>
      <c r="FN19" s="504"/>
      <c r="FO19" s="505"/>
      <c r="FP19" s="506"/>
      <c r="FQ19" s="506"/>
      <c r="FR19" s="506"/>
      <c r="FS19" s="507">
        <f t="shared" si="49"/>
        <v>0</v>
      </c>
      <c r="FT19" s="508">
        <f t="shared" si="50"/>
        <v>0</v>
      </c>
      <c r="FU19" s="509"/>
      <c r="FV19" s="510">
        <f t="shared" si="51"/>
        <v>0</v>
      </c>
      <c r="FW19" s="511"/>
      <c r="FX19" s="511"/>
      <c r="FY19" s="511"/>
      <c r="FZ19" s="512"/>
      <c r="GA19" s="507">
        <f t="shared" si="52"/>
        <v>0</v>
      </c>
      <c r="GB19" s="506"/>
      <c r="GC19" s="507">
        <f t="shared" si="53"/>
        <v>0</v>
      </c>
      <c r="GD19" s="511"/>
      <c r="GE19" s="511"/>
      <c r="GF19" s="506"/>
      <c r="GG19" s="512"/>
      <c r="GH19" s="507">
        <f t="shared" si="54"/>
        <v>0</v>
      </c>
      <c r="GI19" s="506"/>
      <c r="GJ19" s="501">
        <f t="shared" si="55"/>
        <v>0</v>
      </c>
      <c r="GL19" s="493"/>
      <c r="GM19" s="494"/>
      <c r="GN19" s="495"/>
      <c r="GO19" s="495"/>
      <c r="GP19" s="495"/>
      <c r="GQ19" s="496">
        <f t="shared" si="56"/>
        <v>0</v>
      </c>
      <c r="GR19" s="501">
        <f t="shared" si="57"/>
        <v>0</v>
      </c>
      <c r="GS19" s="502"/>
      <c r="GT19" s="498">
        <f t="shared" si="58"/>
        <v>0</v>
      </c>
      <c r="GU19" s="499"/>
      <c r="GV19" s="499"/>
      <c r="GW19" s="499"/>
      <c r="GX19" s="503"/>
      <c r="GY19" s="496">
        <f t="shared" si="59"/>
        <v>0</v>
      </c>
      <c r="GZ19" s="495"/>
      <c r="HA19" s="496">
        <f t="shared" si="60"/>
        <v>0</v>
      </c>
      <c r="HB19" s="499"/>
      <c r="HC19" s="499"/>
      <c r="HD19" s="495"/>
      <c r="HE19" s="503"/>
      <c r="HF19" s="496">
        <f t="shared" si="61"/>
        <v>0</v>
      </c>
      <c r="HG19" s="495"/>
      <c r="HH19" s="501">
        <f t="shared" si="62"/>
        <v>0</v>
      </c>
      <c r="HJ19" s="493"/>
      <c r="HK19" s="494"/>
      <c r="HL19" s="495"/>
      <c r="HM19" s="495"/>
      <c r="HN19" s="495"/>
      <c r="HO19" s="496">
        <f t="shared" si="63"/>
        <v>0</v>
      </c>
      <c r="HP19" s="501">
        <f t="shared" si="64"/>
        <v>0</v>
      </c>
      <c r="HQ19" s="502"/>
      <c r="HR19" s="498">
        <f t="shared" si="65"/>
        <v>0</v>
      </c>
      <c r="HS19" s="499"/>
      <c r="HT19" s="499"/>
      <c r="HU19" s="499"/>
      <c r="HV19" s="503"/>
      <c r="HW19" s="496">
        <f t="shared" si="66"/>
        <v>0</v>
      </c>
      <c r="HX19" s="495"/>
      <c r="HY19" s="496">
        <f t="shared" si="67"/>
        <v>0</v>
      </c>
      <c r="HZ19" s="499"/>
      <c r="IA19" s="499"/>
      <c r="IB19" s="495"/>
      <c r="IC19" s="503"/>
      <c r="ID19" s="496">
        <f t="shared" si="68"/>
        <v>0</v>
      </c>
      <c r="IE19" s="495"/>
      <c r="IF19" s="501">
        <f t="shared" si="69"/>
        <v>0</v>
      </c>
    </row>
    <row r="20" spans="1:242" s="225" customFormat="1" ht="12" customHeight="1" x14ac:dyDescent="0.15">
      <c r="B20" s="493"/>
      <c r="C20" s="494"/>
      <c r="D20" s="495"/>
      <c r="E20" s="495"/>
      <c r="F20" s="495"/>
      <c r="G20" s="496">
        <f t="shared" si="0"/>
        <v>0</v>
      </c>
      <c r="H20" s="496">
        <f t="shared" si="1"/>
        <v>0</v>
      </c>
      <c r="I20" s="497"/>
      <c r="J20" s="498">
        <f t="shared" si="2"/>
        <v>0</v>
      </c>
      <c r="K20" s="499"/>
      <c r="L20" s="499"/>
      <c r="M20" s="499"/>
      <c r="N20" s="500"/>
      <c r="O20" s="496">
        <f t="shared" si="3"/>
        <v>0</v>
      </c>
      <c r="P20" s="495"/>
      <c r="Q20" s="496">
        <f t="shared" si="4"/>
        <v>0</v>
      </c>
      <c r="R20" s="499"/>
      <c r="S20" s="499"/>
      <c r="T20" s="500"/>
      <c r="U20" s="500"/>
      <c r="V20" s="496">
        <f t="shared" si="5"/>
        <v>0</v>
      </c>
      <c r="W20" s="495"/>
      <c r="X20" s="501">
        <f t="shared" si="6"/>
        <v>0</v>
      </c>
      <c r="Z20" s="493"/>
      <c r="AA20" s="494"/>
      <c r="AB20" s="495"/>
      <c r="AC20" s="495"/>
      <c r="AD20" s="495"/>
      <c r="AE20" s="496">
        <f t="shared" si="7"/>
        <v>0</v>
      </c>
      <c r="AF20" s="501">
        <f t="shared" si="8"/>
        <v>0</v>
      </c>
      <c r="AG20" s="502"/>
      <c r="AH20" s="498">
        <f t="shared" si="9"/>
        <v>0</v>
      </c>
      <c r="AI20" s="499"/>
      <c r="AJ20" s="499"/>
      <c r="AK20" s="499"/>
      <c r="AL20" s="503"/>
      <c r="AM20" s="496">
        <f t="shared" si="10"/>
        <v>0</v>
      </c>
      <c r="AN20" s="495"/>
      <c r="AO20" s="496">
        <f t="shared" si="11"/>
        <v>0</v>
      </c>
      <c r="AP20" s="499"/>
      <c r="AQ20" s="499"/>
      <c r="AR20" s="495"/>
      <c r="AS20" s="503"/>
      <c r="AT20" s="496">
        <f t="shared" si="12"/>
        <v>0</v>
      </c>
      <c r="AU20" s="495"/>
      <c r="AV20" s="501">
        <f t="shared" si="13"/>
        <v>0</v>
      </c>
      <c r="AX20" s="493"/>
      <c r="AY20" s="494"/>
      <c r="AZ20" s="495"/>
      <c r="BA20" s="495"/>
      <c r="BB20" s="495"/>
      <c r="BC20" s="496">
        <f t="shared" si="14"/>
        <v>0</v>
      </c>
      <c r="BD20" s="501">
        <f t="shared" si="15"/>
        <v>0</v>
      </c>
      <c r="BE20" s="502"/>
      <c r="BF20" s="498">
        <f t="shared" si="16"/>
        <v>0</v>
      </c>
      <c r="BG20" s="499"/>
      <c r="BH20" s="499"/>
      <c r="BI20" s="499"/>
      <c r="BJ20" s="503"/>
      <c r="BK20" s="496">
        <f t="shared" si="17"/>
        <v>0</v>
      </c>
      <c r="BL20" s="495"/>
      <c r="BM20" s="496">
        <f t="shared" si="18"/>
        <v>0</v>
      </c>
      <c r="BN20" s="499"/>
      <c r="BO20" s="499"/>
      <c r="BP20" s="495"/>
      <c r="BQ20" s="503"/>
      <c r="BR20" s="496">
        <f t="shared" si="19"/>
        <v>0</v>
      </c>
      <c r="BS20" s="495"/>
      <c r="BT20" s="501">
        <f t="shared" si="20"/>
        <v>0</v>
      </c>
      <c r="BV20" s="493"/>
      <c r="BW20" s="494"/>
      <c r="BX20" s="495"/>
      <c r="BY20" s="495"/>
      <c r="BZ20" s="495"/>
      <c r="CA20" s="496">
        <f t="shared" si="21"/>
        <v>0</v>
      </c>
      <c r="CB20" s="501">
        <f t="shared" si="22"/>
        <v>0</v>
      </c>
      <c r="CC20" s="502"/>
      <c r="CD20" s="498">
        <f t="shared" si="23"/>
        <v>0</v>
      </c>
      <c r="CE20" s="499"/>
      <c r="CF20" s="499"/>
      <c r="CG20" s="499"/>
      <c r="CH20" s="503"/>
      <c r="CI20" s="496">
        <f t="shared" si="24"/>
        <v>0</v>
      </c>
      <c r="CJ20" s="495"/>
      <c r="CK20" s="496">
        <f t="shared" si="25"/>
        <v>0</v>
      </c>
      <c r="CL20" s="499"/>
      <c r="CM20" s="499"/>
      <c r="CN20" s="495"/>
      <c r="CO20" s="503"/>
      <c r="CP20" s="496">
        <f t="shared" si="26"/>
        <v>0</v>
      </c>
      <c r="CQ20" s="495"/>
      <c r="CR20" s="501">
        <f t="shared" si="27"/>
        <v>0</v>
      </c>
      <c r="CT20" s="493"/>
      <c r="CU20" s="494"/>
      <c r="CV20" s="495"/>
      <c r="CW20" s="495"/>
      <c r="CX20" s="495"/>
      <c r="CY20" s="496">
        <f t="shared" si="28"/>
        <v>0</v>
      </c>
      <c r="CZ20" s="501">
        <f t="shared" si="29"/>
        <v>0</v>
      </c>
      <c r="DA20" s="502"/>
      <c r="DB20" s="498">
        <f t="shared" si="30"/>
        <v>0</v>
      </c>
      <c r="DC20" s="499"/>
      <c r="DD20" s="499"/>
      <c r="DE20" s="499"/>
      <c r="DF20" s="503"/>
      <c r="DG20" s="496">
        <f t="shared" si="31"/>
        <v>0</v>
      </c>
      <c r="DH20" s="495"/>
      <c r="DI20" s="496">
        <f t="shared" si="32"/>
        <v>0</v>
      </c>
      <c r="DJ20" s="499"/>
      <c r="DK20" s="499"/>
      <c r="DL20" s="495"/>
      <c r="DM20" s="503"/>
      <c r="DN20" s="496">
        <f t="shared" si="33"/>
        <v>0</v>
      </c>
      <c r="DO20" s="495"/>
      <c r="DP20" s="501">
        <f t="shared" si="34"/>
        <v>0</v>
      </c>
      <c r="DR20" s="493"/>
      <c r="DS20" s="494"/>
      <c r="DT20" s="495"/>
      <c r="DU20" s="495"/>
      <c r="DV20" s="495"/>
      <c r="DW20" s="496">
        <f t="shared" si="35"/>
        <v>0</v>
      </c>
      <c r="DX20" s="501">
        <f t="shared" si="36"/>
        <v>0</v>
      </c>
      <c r="DY20" s="502"/>
      <c r="DZ20" s="498">
        <f t="shared" si="37"/>
        <v>0</v>
      </c>
      <c r="EA20" s="499"/>
      <c r="EB20" s="499"/>
      <c r="EC20" s="499"/>
      <c r="ED20" s="503"/>
      <c r="EE20" s="496">
        <f t="shared" si="38"/>
        <v>0</v>
      </c>
      <c r="EF20" s="495"/>
      <c r="EG20" s="496">
        <f t="shared" si="39"/>
        <v>0</v>
      </c>
      <c r="EH20" s="499"/>
      <c r="EI20" s="499"/>
      <c r="EJ20" s="495"/>
      <c r="EK20" s="503"/>
      <c r="EL20" s="496">
        <f t="shared" si="40"/>
        <v>0</v>
      </c>
      <c r="EM20" s="495"/>
      <c r="EN20" s="501">
        <f t="shared" si="41"/>
        <v>0</v>
      </c>
      <c r="EP20" s="504"/>
      <c r="EQ20" s="505"/>
      <c r="ER20" s="506"/>
      <c r="ES20" s="506"/>
      <c r="ET20" s="506"/>
      <c r="EU20" s="507">
        <f t="shared" si="42"/>
        <v>0</v>
      </c>
      <c r="EV20" s="508">
        <f t="shared" si="43"/>
        <v>0</v>
      </c>
      <c r="EW20" s="509"/>
      <c r="EX20" s="510">
        <f t="shared" si="44"/>
        <v>0</v>
      </c>
      <c r="EY20" s="511"/>
      <c r="EZ20" s="511"/>
      <c r="FA20" s="511"/>
      <c r="FB20" s="512"/>
      <c r="FC20" s="507">
        <f t="shared" si="45"/>
        <v>0</v>
      </c>
      <c r="FD20" s="506"/>
      <c r="FE20" s="507">
        <f t="shared" si="46"/>
        <v>0</v>
      </c>
      <c r="FF20" s="511"/>
      <c r="FG20" s="511"/>
      <c r="FH20" s="506"/>
      <c r="FI20" s="512"/>
      <c r="FJ20" s="507">
        <f t="shared" si="47"/>
        <v>0</v>
      </c>
      <c r="FK20" s="506"/>
      <c r="FL20" s="501">
        <f t="shared" si="48"/>
        <v>0</v>
      </c>
      <c r="FN20" s="504"/>
      <c r="FO20" s="505"/>
      <c r="FP20" s="506"/>
      <c r="FQ20" s="506"/>
      <c r="FR20" s="506"/>
      <c r="FS20" s="507">
        <f t="shared" si="49"/>
        <v>0</v>
      </c>
      <c r="FT20" s="508">
        <f t="shared" si="50"/>
        <v>0</v>
      </c>
      <c r="FU20" s="509"/>
      <c r="FV20" s="510">
        <f t="shared" si="51"/>
        <v>0</v>
      </c>
      <c r="FW20" s="511"/>
      <c r="FX20" s="511"/>
      <c r="FY20" s="511"/>
      <c r="FZ20" s="512"/>
      <c r="GA20" s="507">
        <f t="shared" si="52"/>
        <v>0</v>
      </c>
      <c r="GB20" s="506"/>
      <c r="GC20" s="507">
        <f t="shared" si="53"/>
        <v>0</v>
      </c>
      <c r="GD20" s="511"/>
      <c r="GE20" s="511"/>
      <c r="GF20" s="506"/>
      <c r="GG20" s="512"/>
      <c r="GH20" s="507">
        <f t="shared" si="54"/>
        <v>0</v>
      </c>
      <c r="GI20" s="506"/>
      <c r="GJ20" s="501">
        <f t="shared" si="55"/>
        <v>0</v>
      </c>
      <c r="GL20" s="493"/>
      <c r="GM20" s="494"/>
      <c r="GN20" s="495"/>
      <c r="GO20" s="495"/>
      <c r="GP20" s="495"/>
      <c r="GQ20" s="496">
        <f t="shared" si="56"/>
        <v>0</v>
      </c>
      <c r="GR20" s="501">
        <f t="shared" si="57"/>
        <v>0</v>
      </c>
      <c r="GS20" s="502"/>
      <c r="GT20" s="498">
        <f t="shared" si="58"/>
        <v>0</v>
      </c>
      <c r="GU20" s="499"/>
      <c r="GV20" s="499"/>
      <c r="GW20" s="499"/>
      <c r="GX20" s="503"/>
      <c r="GY20" s="496">
        <f t="shared" si="59"/>
        <v>0</v>
      </c>
      <c r="GZ20" s="495"/>
      <c r="HA20" s="496">
        <f t="shared" si="60"/>
        <v>0</v>
      </c>
      <c r="HB20" s="499"/>
      <c r="HC20" s="499"/>
      <c r="HD20" s="495"/>
      <c r="HE20" s="503"/>
      <c r="HF20" s="496">
        <f t="shared" si="61"/>
        <v>0</v>
      </c>
      <c r="HG20" s="495"/>
      <c r="HH20" s="501">
        <f t="shared" si="62"/>
        <v>0</v>
      </c>
      <c r="HJ20" s="493"/>
      <c r="HK20" s="494"/>
      <c r="HL20" s="495"/>
      <c r="HM20" s="495"/>
      <c r="HN20" s="495"/>
      <c r="HO20" s="496">
        <f t="shared" si="63"/>
        <v>0</v>
      </c>
      <c r="HP20" s="501">
        <f t="shared" si="64"/>
        <v>0</v>
      </c>
      <c r="HQ20" s="502"/>
      <c r="HR20" s="498">
        <f t="shared" si="65"/>
        <v>0</v>
      </c>
      <c r="HS20" s="499"/>
      <c r="HT20" s="499"/>
      <c r="HU20" s="499"/>
      <c r="HV20" s="503"/>
      <c r="HW20" s="496">
        <f t="shared" si="66"/>
        <v>0</v>
      </c>
      <c r="HX20" s="495"/>
      <c r="HY20" s="496">
        <f t="shared" si="67"/>
        <v>0</v>
      </c>
      <c r="HZ20" s="499"/>
      <c r="IA20" s="499"/>
      <c r="IB20" s="495"/>
      <c r="IC20" s="503"/>
      <c r="ID20" s="496">
        <f t="shared" si="68"/>
        <v>0</v>
      </c>
      <c r="IE20" s="495"/>
      <c r="IF20" s="501">
        <f t="shared" si="69"/>
        <v>0</v>
      </c>
    </row>
    <row r="21" spans="1:242" s="225" customFormat="1" ht="12" customHeight="1" x14ac:dyDescent="0.15">
      <c r="B21" s="493"/>
      <c r="C21" s="494"/>
      <c r="D21" s="495"/>
      <c r="E21" s="495"/>
      <c r="F21" s="495"/>
      <c r="G21" s="496">
        <f t="shared" si="0"/>
        <v>0</v>
      </c>
      <c r="H21" s="496">
        <f t="shared" si="1"/>
        <v>0</v>
      </c>
      <c r="I21" s="497"/>
      <c r="J21" s="498">
        <f t="shared" si="2"/>
        <v>0</v>
      </c>
      <c r="K21" s="499" t="s">
        <v>7</v>
      </c>
      <c r="L21" s="499" t="s">
        <v>7</v>
      </c>
      <c r="M21" s="499"/>
      <c r="N21" s="500"/>
      <c r="O21" s="496">
        <f t="shared" si="3"/>
        <v>0</v>
      </c>
      <c r="P21" s="495"/>
      <c r="Q21" s="496">
        <f t="shared" si="4"/>
        <v>0</v>
      </c>
      <c r="R21" s="499"/>
      <c r="S21" s="499"/>
      <c r="T21" s="500"/>
      <c r="U21" s="500"/>
      <c r="V21" s="496">
        <f t="shared" si="5"/>
        <v>0</v>
      </c>
      <c r="W21" s="495"/>
      <c r="X21" s="501">
        <f t="shared" si="6"/>
        <v>0</v>
      </c>
      <c r="Z21" s="493"/>
      <c r="AA21" s="494"/>
      <c r="AB21" s="495"/>
      <c r="AC21" s="495"/>
      <c r="AD21" s="495"/>
      <c r="AE21" s="496">
        <f t="shared" si="7"/>
        <v>0</v>
      </c>
      <c r="AF21" s="501">
        <f t="shared" si="8"/>
        <v>0</v>
      </c>
      <c r="AG21" s="502"/>
      <c r="AH21" s="498">
        <f t="shared" si="9"/>
        <v>0</v>
      </c>
      <c r="AI21" s="499"/>
      <c r="AJ21" s="499"/>
      <c r="AK21" s="499"/>
      <c r="AL21" s="503"/>
      <c r="AM21" s="496">
        <f t="shared" si="10"/>
        <v>0</v>
      </c>
      <c r="AN21" s="495"/>
      <c r="AO21" s="496">
        <f t="shared" si="11"/>
        <v>0</v>
      </c>
      <c r="AP21" s="499"/>
      <c r="AQ21" s="499"/>
      <c r="AR21" s="495"/>
      <c r="AS21" s="503"/>
      <c r="AT21" s="496">
        <f t="shared" si="12"/>
        <v>0</v>
      </c>
      <c r="AU21" s="495"/>
      <c r="AV21" s="501">
        <f t="shared" si="13"/>
        <v>0</v>
      </c>
      <c r="AX21" s="493"/>
      <c r="AY21" s="494"/>
      <c r="AZ21" s="495"/>
      <c r="BA21" s="495"/>
      <c r="BB21" s="495"/>
      <c r="BC21" s="496">
        <f t="shared" si="14"/>
        <v>0</v>
      </c>
      <c r="BD21" s="501">
        <f t="shared" si="15"/>
        <v>0</v>
      </c>
      <c r="BE21" s="502"/>
      <c r="BF21" s="498">
        <f t="shared" si="16"/>
        <v>0</v>
      </c>
      <c r="BG21" s="499" t="s">
        <v>7</v>
      </c>
      <c r="BH21" s="499" t="s">
        <v>7</v>
      </c>
      <c r="BI21" s="499"/>
      <c r="BJ21" s="503"/>
      <c r="BK21" s="496">
        <f t="shared" si="17"/>
        <v>0</v>
      </c>
      <c r="BL21" s="495"/>
      <c r="BM21" s="496">
        <f t="shared" si="18"/>
        <v>0</v>
      </c>
      <c r="BN21" s="499"/>
      <c r="BO21" s="499"/>
      <c r="BP21" s="495"/>
      <c r="BQ21" s="503"/>
      <c r="BR21" s="496">
        <f t="shared" si="19"/>
        <v>0</v>
      </c>
      <c r="BS21" s="495"/>
      <c r="BT21" s="501">
        <f t="shared" si="20"/>
        <v>0</v>
      </c>
      <c r="BV21" s="493"/>
      <c r="BW21" s="494"/>
      <c r="BX21" s="495"/>
      <c r="BY21" s="495"/>
      <c r="BZ21" s="495"/>
      <c r="CA21" s="496">
        <f t="shared" si="21"/>
        <v>0</v>
      </c>
      <c r="CB21" s="501">
        <f t="shared" si="22"/>
        <v>0</v>
      </c>
      <c r="CC21" s="502"/>
      <c r="CD21" s="498">
        <f t="shared" si="23"/>
        <v>0</v>
      </c>
      <c r="CE21" s="499" t="s">
        <v>7</v>
      </c>
      <c r="CF21" s="499" t="s">
        <v>7</v>
      </c>
      <c r="CG21" s="499"/>
      <c r="CH21" s="503"/>
      <c r="CI21" s="496">
        <f t="shared" si="24"/>
        <v>0</v>
      </c>
      <c r="CJ21" s="495"/>
      <c r="CK21" s="496">
        <f t="shared" si="25"/>
        <v>0</v>
      </c>
      <c r="CL21" s="499"/>
      <c r="CM21" s="499"/>
      <c r="CN21" s="495"/>
      <c r="CO21" s="503"/>
      <c r="CP21" s="496">
        <f t="shared" si="26"/>
        <v>0</v>
      </c>
      <c r="CQ21" s="495"/>
      <c r="CR21" s="501">
        <f t="shared" si="27"/>
        <v>0</v>
      </c>
      <c r="CT21" s="493"/>
      <c r="CU21" s="494"/>
      <c r="CV21" s="495"/>
      <c r="CW21" s="495"/>
      <c r="CX21" s="495"/>
      <c r="CY21" s="496">
        <f t="shared" si="28"/>
        <v>0</v>
      </c>
      <c r="CZ21" s="501">
        <f t="shared" si="29"/>
        <v>0</v>
      </c>
      <c r="DA21" s="502"/>
      <c r="DB21" s="498">
        <f t="shared" si="30"/>
        <v>0</v>
      </c>
      <c r="DC21" s="499" t="s">
        <v>7</v>
      </c>
      <c r="DD21" s="499" t="s">
        <v>7</v>
      </c>
      <c r="DE21" s="499"/>
      <c r="DF21" s="503"/>
      <c r="DG21" s="496">
        <f t="shared" si="31"/>
        <v>0</v>
      </c>
      <c r="DH21" s="495"/>
      <c r="DI21" s="496">
        <f t="shared" si="32"/>
        <v>0</v>
      </c>
      <c r="DJ21" s="499"/>
      <c r="DK21" s="499"/>
      <c r="DL21" s="495"/>
      <c r="DM21" s="503"/>
      <c r="DN21" s="496">
        <f t="shared" si="33"/>
        <v>0</v>
      </c>
      <c r="DO21" s="495"/>
      <c r="DP21" s="501">
        <f t="shared" si="34"/>
        <v>0</v>
      </c>
      <c r="DR21" s="493"/>
      <c r="DS21" s="494"/>
      <c r="DT21" s="495"/>
      <c r="DU21" s="495"/>
      <c r="DV21" s="495"/>
      <c r="DW21" s="496">
        <f t="shared" si="35"/>
        <v>0</v>
      </c>
      <c r="DX21" s="501">
        <f t="shared" si="36"/>
        <v>0</v>
      </c>
      <c r="DY21" s="502"/>
      <c r="DZ21" s="498">
        <f t="shared" si="37"/>
        <v>0</v>
      </c>
      <c r="EA21" s="499" t="s">
        <v>7</v>
      </c>
      <c r="EB21" s="499" t="s">
        <v>7</v>
      </c>
      <c r="EC21" s="499"/>
      <c r="ED21" s="503"/>
      <c r="EE21" s="496">
        <f t="shared" si="38"/>
        <v>0</v>
      </c>
      <c r="EF21" s="495"/>
      <c r="EG21" s="496">
        <f t="shared" si="39"/>
        <v>0</v>
      </c>
      <c r="EH21" s="499"/>
      <c r="EI21" s="499"/>
      <c r="EJ21" s="495"/>
      <c r="EK21" s="503"/>
      <c r="EL21" s="496">
        <f t="shared" si="40"/>
        <v>0</v>
      </c>
      <c r="EM21" s="495"/>
      <c r="EN21" s="501">
        <f t="shared" si="41"/>
        <v>0</v>
      </c>
      <c r="EP21" s="504"/>
      <c r="EQ21" s="505"/>
      <c r="ER21" s="506"/>
      <c r="ES21" s="506"/>
      <c r="ET21" s="506"/>
      <c r="EU21" s="507">
        <f t="shared" si="42"/>
        <v>0</v>
      </c>
      <c r="EV21" s="508">
        <f t="shared" si="43"/>
        <v>0</v>
      </c>
      <c r="EW21" s="509"/>
      <c r="EX21" s="510">
        <f t="shared" si="44"/>
        <v>0</v>
      </c>
      <c r="EY21" s="511" t="s">
        <v>7</v>
      </c>
      <c r="EZ21" s="511" t="s">
        <v>7</v>
      </c>
      <c r="FA21" s="511"/>
      <c r="FB21" s="512"/>
      <c r="FC21" s="507">
        <f t="shared" si="45"/>
        <v>0</v>
      </c>
      <c r="FD21" s="506"/>
      <c r="FE21" s="507">
        <f t="shared" si="46"/>
        <v>0</v>
      </c>
      <c r="FF21" s="511"/>
      <c r="FG21" s="511"/>
      <c r="FH21" s="506"/>
      <c r="FI21" s="512"/>
      <c r="FJ21" s="507">
        <f t="shared" si="47"/>
        <v>0</v>
      </c>
      <c r="FK21" s="506"/>
      <c r="FL21" s="501">
        <f t="shared" si="48"/>
        <v>0</v>
      </c>
      <c r="FN21" s="504"/>
      <c r="FO21" s="505"/>
      <c r="FP21" s="506"/>
      <c r="FQ21" s="506"/>
      <c r="FR21" s="506"/>
      <c r="FS21" s="507">
        <f t="shared" si="49"/>
        <v>0</v>
      </c>
      <c r="FT21" s="508">
        <f t="shared" si="50"/>
        <v>0</v>
      </c>
      <c r="FU21" s="509"/>
      <c r="FV21" s="510">
        <f t="shared" si="51"/>
        <v>0</v>
      </c>
      <c r="FW21" s="511" t="s">
        <v>7</v>
      </c>
      <c r="FX21" s="511" t="s">
        <v>7</v>
      </c>
      <c r="FY21" s="511"/>
      <c r="FZ21" s="512"/>
      <c r="GA21" s="507">
        <f t="shared" si="52"/>
        <v>0</v>
      </c>
      <c r="GB21" s="506"/>
      <c r="GC21" s="507">
        <f t="shared" si="53"/>
        <v>0</v>
      </c>
      <c r="GD21" s="511"/>
      <c r="GE21" s="511"/>
      <c r="GF21" s="506"/>
      <c r="GG21" s="512"/>
      <c r="GH21" s="507">
        <f t="shared" si="54"/>
        <v>0</v>
      </c>
      <c r="GI21" s="506"/>
      <c r="GJ21" s="501">
        <f t="shared" si="55"/>
        <v>0</v>
      </c>
      <c r="GL21" s="493"/>
      <c r="GM21" s="494"/>
      <c r="GN21" s="495"/>
      <c r="GO21" s="495"/>
      <c r="GP21" s="495"/>
      <c r="GQ21" s="496">
        <f t="shared" si="56"/>
        <v>0</v>
      </c>
      <c r="GR21" s="501">
        <f t="shared" si="57"/>
        <v>0</v>
      </c>
      <c r="GS21" s="502"/>
      <c r="GT21" s="498">
        <f t="shared" si="58"/>
        <v>0</v>
      </c>
      <c r="GU21" s="499" t="s">
        <v>7</v>
      </c>
      <c r="GV21" s="499" t="s">
        <v>7</v>
      </c>
      <c r="GW21" s="499"/>
      <c r="GX21" s="503"/>
      <c r="GY21" s="496">
        <f t="shared" si="59"/>
        <v>0</v>
      </c>
      <c r="GZ21" s="495"/>
      <c r="HA21" s="496">
        <f t="shared" si="60"/>
        <v>0</v>
      </c>
      <c r="HB21" s="499"/>
      <c r="HC21" s="499"/>
      <c r="HD21" s="495"/>
      <c r="HE21" s="503"/>
      <c r="HF21" s="496">
        <f t="shared" si="61"/>
        <v>0</v>
      </c>
      <c r="HG21" s="495"/>
      <c r="HH21" s="501">
        <f t="shared" si="62"/>
        <v>0</v>
      </c>
      <c r="HJ21" s="493"/>
      <c r="HK21" s="494"/>
      <c r="HL21" s="495"/>
      <c r="HM21" s="495"/>
      <c r="HN21" s="495"/>
      <c r="HO21" s="496">
        <f t="shared" si="63"/>
        <v>0</v>
      </c>
      <c r="HP21" s="501">
        <f t="shared" si="64"/>
        <v>0</v>
      </c>
      <c r="HQ21" s="502"/>
      <c r="HR21" s="498">
        <f t="shared" si="65"/>
        <v>0</v>
      </c>
      <c r="HS21" s="499" t="s">
        <v>7</v>
      </c>
      <c r="HT21" s="499" t="s">
        <v>7</v>
      </c>
      <c r="HU21" s="499"/>
      <c r="HV21" s="503"/>
      <c r="HW21" s="496">
        <f t="shared" si="66"/>
        <v>0</v>
      </c>
      <c r="HX21" s="495"/>
      <c r="HY21" s="496">
        <f t="shared" si="67"/>
        <v>0</v>
      </c>
      <c r="HZ21" s="499"/>
      <c r="IA21" s="499"/>
      <c r="IB21" s="495"/>
      <c r="IC21" s="503"/>
      <c r="ID21" s="496">
        <f t="shared" si="68"/>
        <v>0</v>
      </c>
      <c r="IE21" s="495"/>
      <c r="IF21" s="501">
        <f t="shared" si="69"/>
        <v>0</v>
      </c>
    </row>
    <row r="22" spans="1:242" ht="12" customHeight="1" x14ac:dyDescent="0.25">
      <c r="A22" s="225"/>
      <c r="B22" s="493"/>
      <c r="C22" s="494"/>
      <c r="D22" s="495"/>
      <c r="E22" s="495"/>
      <c r="F22" s="495"/>
      <c r="G22" s="496">
        <f t="shared" ref="G22" si="70">E22+F22</f>
        <v>0</v>
      </c>
      <c r="H22" s="496">
        <f t="shared" ref="H22" si="71">C22+D22+G22</f>
        <v>0</v>
      </c>
      <c r="I22" s="497"/>
      <c r="J22" s="498">
        <f t="shared" ref="J22" si="72">F22*I22</f>
        <v>0</v>
      </c>
      <c r="K22" s="499" t="s">
        <v>7</v>
      </c>
      <c r="L22" s="499" t="s">
        <v>7</v>
      </c>
      <c r="M22" s="499"/>
      <c r="N22" s="500"/>
      <c r="O22" s="496">
        <f t="shared" ref="O22" si="73">M22*N22</f>
        <v>0</v>
      </c>
      <c r="P22" s="495"/>
      <c r="Q22" s="496">
        <f t="shared" ref="Q22" si="74">O22-P22</f>
        <v>0</v>
      </c>
      <c r="R22" s="499"/>
      <c r="S22" s="499"/>
      <c r="T22" s="500"/>
      <c r="U22" s="500"/>
      <c r="V22" s="496">
        <f t="shared" ref="V22" si="75">T22*U22</f>
        <v>0</v>
      </c>
      <c r="W22" s="495"/>
      <c r="X22" s="501">
        <f t="shared" ref="X22" si="76">V22-W22</f>
        <v>0</v>
      </c>
      <c r="Y22" s="225"/>
      <c r="Z22" s="493"/>
      <c r="AA22" s="494"/>
      <c r="AB22" s="495"/>
      <c r="AC22" s="495"/>
      <c r="AD22" s="495"/>
      <c r="AE22" s="496">
        <f t="shared" si="7"/>
        <v>0</v>
      </c>
      <c r="AF22" s="496">
        <f t="shared" si="8"/>
        <v>0</v>
      </c>
      <c r="AG22" s="497"/>
      <c r="AH22" s="498">
        <f t="shared" si="9"/>
        <v>0</v>
      </c>
      <c r="AI22" s="499" t="s">
        <v>7</v>
      </c>
      <c r="AJ22" s="499" t="s">
        <v>7</v>
      </c>
      <c r="AK22" s="499"/>
      <c r="AL22" s="500"/>
      <c r="AM22" s="496">
        <f t="shared" si="10"/>
        <v>0</v>
      </c>
      <c r="AN22" s="495"/>
      <c r="AO22" s="496">
        <f t="shared" si="11"/>
        <v>0</v>
      </c>
      <c r="AP22" s="499"/>
      <c r="AQ22" s="499"/>
      <c r="AR22" s="500"/>
      <c r="AS22" s="500"/>
      <c r="AT22" s="496">
        <f t="shared" si="12"/>
        <v>0</v>
      </c>
      <c r="AU22" s="495"/>
      <c r="AV22" s="501">
        <f t="shared" si="13"/>
        <v>0</v>
      </c>
      <c r="AW22" s="225"/>
      <c r="AX22" s="493"/>
      <c r="AY22" s="494"/>
      <c r="AZ22" s="495"/>
      <c r="BA22" s="495"/>
      <c r="BB22" s="495"/>
      <c r="BC22" s="496">
        <f t="shared" si="14"/>
        <v>0</v>
      </c>
      <c r="BD22" s="496">
        <f t="shared" si="15"/>
        <v>0</v>
      </c>
      <c r="BE22" s="497"/>
      <c r="BF22" s="498">
        <f t="shared" si="16"/>
        <v>0</v>
      </c>
      <c r="BG22" s="499" t="s">
        <v>7</v>
      </c>
      <c r="BH22" s="499" t="s">
        <v>7</v>
      </c>
      <c r="BI22" s="499"/>
      <c r="BJ22" s="500"/>
      <c r="BK22" s="496">
        <f t="shared" si="17"/>
        <v>0</v>
      </c>
      <c r="BL22" s="495"/>
      <c r="BM22" s="496">
        <f t="shared" si="18"/>
        <v>0</v>
      </c>
      <c r="BN22" s="499"/>
      <c r="BO22" s="499"/>
      <c r="BP22" s="500"/>
      <c r="BQ22" s="500"/>
      <c r="BR22" s="496">
        <f t="shared" si="19"/>
        <v>0</v>
      </c>
      <c r="BS22" s="495"/>
      <c r="BT22" s="501">
        <f t="shared" si="20"/>
        <v>0</v>
      </c>
      <c r="BU22" s="225"/>
      <c r="BV22" s="493"/>
      <c r="BW22" s="494"/>
      <c r="BX22" s="495"/>
      <c r="BY22" s="495"/>
      <c r="BZ22" s="495"/>
      <c r="CA22" s="496">
        <f t="shared" si="21"/>
        <v>0</v>
      </c>
      <c r="CB22" s="496">
        <f t="shared" si="22"/>
        <v>0</v>
      </c>
      <c r="CC22" s="497"/>
      <c r="CD22" s="498">
        <f t="shared" si="23"/>
        <v>0</v>
      </c>
      <c r="CE22" s="499" t="s">
        <v>7</v>
      </c>
      <c r="CF22" s="499" t="s">
        <v>7</v>
      </c>
      <c r="CG22" s="499"/>
      <c r="CH22" s="500"/>
      <c r="CI22" s="496">
        <f t="shared" si="24"/>
        <v>0</v>
      </c>
      <c r="CJ22" s="495"/>
      <c r="CK22" s="496">
        <f t="shared" si="25"/>
        <v>0</v>
      </c>
      <c r="CL22" s="499"/>
      <c r="CM22" s="499"/>
      <c r="CN22" s="500"/>
      <c r="CO22" s="500"/>
      <c r="CP22" s="496">
        <f t="shared" si="26"/>
        <v>0</v>
      </c>
      <c r="CQ22" s="495"/>
      <c r="CR22" s="501">
        <f t="shared" si="27"/>
        <v>0</v>
      </c>
      <c r="CS22" s="225"/>
      <c r="CT22" s="493"/>
      <c r="CU22" s="494"/>
      <c r="CV22" s="495"/>
      <c r="CW22" s="495"/>
      <c r="CX22" s="495"/>
      <c r="CY22" s="496">
        <f t="shared" si="28"/>
        <v>0</v>
      </c>
      <c r="CZ22" s="496">
        <f t="shared" si="29"/>
        <v>0</v>
      </c>
      <c r="DA22" s="497"/>
      <c r="DB22" s="498">
        <f t="shared" si="30"/>
        <v>0</v>
      </c>
      <c r="DC22" s="499" t="s">
        <v>7</v>
      </c>
      <c r="DD22" s="499" t="s">
        <v>7</v>
      </c>
      <c r="DE22" s="499"/>
      <c r="DF22" s="500"/>
      <c r="DG22" s="496">
        <f t="shared" si="31"/>
        <v>0</v>
      </c>
      <c r="DH22" s="495"/>
      <c r="DI22" s="496">
        <f t="shared" si="32"/>
        <v>0</v>
      </c>
      <c r="DJ22" s="499"/>
      <c r="DK22" s="499"/>
      <c r="DL22" s="500"/>
      <c r="DM22" s="500"/>
      <c r="DN22" s="496">
        <f t="shared" si="33"/>
        <v>0</v>
      </c>
      <c r="DO22" s="495"/>
      <c r="DP22" s="501">
        <f t="shared" si="34"/>
        <v>0</v>
      </c>
      <c r="DQ22" s="225"/>
      <c r="DR22" s="493"/>
      <c r="DS22" s="494"/>
      <c r="DT22" s="495"/>
      <c r="DU22" s="495"/>
      <c r="DV22" s="495"/>
      <c r="DW22" s="496">
        <f t="shared" si="35"/>
        <v>0</v>
      </c>
      <c r="DX22" s="496">
        <f t="shared" si="36"/>
        <v>0</v>
      </c>
      <c r="DY22" s="497"/>
      <c r="DZ22" s="498">
        <f t="shared" si="37"/>
        <v>0</v>
      </c>
      <c r="EA22" s="499" t="s">
        <v>7</v>
      </c>
      <c r="EB22" s="499" t="s">
        <v>7</v>
      </c>
      <c r="EC22" s="499"/>
      <c r="ED22" s="500"/>
      <c r="EE22" s="496">
        <f t="shared" si="38"/>
        <v>0</v>
      </c>
      <c r="EF22" s="495"/>
      <c r="EG22" s="496">
        <f t="shared" si="39"/>
        <v>0</v>
      </c>
      <c r="EH22" s="499"/>
      <c r="EI22" s="499"/>
      <c r="EJ22" s="500"/>
      <c r="EK22" s="500"/>
      <c r="EL22" s="496">
        <f t="shared" si="40"/>
        <v>0</v>
      </c>
      <c r="EM22" s="495"/>
      <c r="EN22" s="501">
        <f t="shared" si="41"/>
        <v>0</v>
      </c>
      <c r="EO22" s="225"/>
      <c r="EP22" s="504"/>
      <c r="EQ22" s="505"/>
      <c r="ER22" s="506"/>
      <c r="ES22" s="506"/>
      <c r="ET22" s="506"/>
      <c r="EU22" s="496">
        <f t="shared" si="42"/>
        <v>0</v>
      </c>
      <c r="EV22" s="496">
        <f t="shared" si="43"/>
        <v>0</v>
      </c>
      <c r="EW22" s="497"/>
      <c r="EX22" s="498">
        <f t="shared" si="44"/>
        <v>0</v>
      </c>
      <c r="EY22" s="499" t="s">
        <v>7</v>
      </c>
      <c r="EZ22" s="499" t="s">
        <v>7</v>
      </c>
      <c r="FA22" s="499"/>
      <c r="FB22" s="500"/>
      <c r="FC22" s="496">
        <f t="shared" si="45"/>
        <v>0</v>
      </c>
      <c r="FD22" s="495"/>
      <c r="FE22" s="496">
        <f t="shared" si="46"/>
        <v>0</v>
      </c>
      <c r="FF22" s="499"/>
      <c r="FG22" s="499"/>
      <c r="FH22" s="500"/>
      <c r="FI22" s="500"/>
      <c r="FJ22" s="496">
        <f t="shared" si="47"/>
        <v>0</v>
      </c>
      <c r="FK22" s="495"/>
      <c r="FL22" s="501">
        <f t="shared" si="48"/>
        <v>0</v>
      </c>
      <c r="FM22" s="225"/>
      <c r="FN22" s="504"/>
      <c r="FO22" s="505"/>
      <c r="FP22" s="506"/>
      <c r="FQ22" s="506"/>
      <c r="FR22" s="506"/>
      <c r="FS22" s="496">
        <f t="shared" si="49"/>
        <v>0</v>
      </c>
      <c r="FT22" s="496">
        <f t="shared" si="50"/>
        <v>0</v>
      </c>
      <c r="FU22" s="497"/>
      <c r="FV22" s="498">
        <f t="shared" si="51"/>
        <v>0</v>
      </c>
      <c r="FW22" s="499" t="s">
        <v>7</v>
      </c>
      <c r="FX22" s="499" t="s">
        <v>7</v>
      </c>
      <c r="FY22" s="499"/>
      <c r="FZ22" s="500"/>
      <c r="GA22" s="496">
        <f t="shared" si="52"/>
        <v>0</v>
      </c>
      <c r="GB22" s="495"/>
      <c r="GC22" s="496">
        <f t="shared" si="53"/>
        <v>0</v>
      </c>
      <c r="GD22" s="499"/>
      <c r="GE22" s="499"/>
      <c r="GF22" s="500"/>
      <c r="GG22" s="500"/>
      <c r="GH22" s="496">
        <f t="shared" si="54"/>
        <v>0</v>
      </c>
      <c r="GI22" s="495"/>
      <c r="GJ22" s="501">
        <f t="shared" si="55"/>
        <v>0</v>
      </c>
      <c r="GK22" s="225"/>
      <c r="GL22" s="493"/>
      <c r="GM22" s="494"/>
      <c r="GN22" s="495"/>
      <c r="GO22" s="495"/>
      <c r="GP22" s="495"/>
      <c r="GQ22" s="496">
        <f t="shared" si="56"/>
        <v>0</v>
      </c>
      <c r="GR22" s="496">
        <f t="shared" si="57"/>
        <v>0</v>
      </c>
      <c r="GS22" s="497"/>
      <c r="GT22" s="498">
        <f t="shared" si="58"/>
        <v>0</v>
      </c>
      <c r="GU22" s="499" t="s">
        <v>7</v>
      </c>
      <c r="GV22" s="499" t="s">
        <v>7</v>
      </c>
      <c r="GW22" s="499"/>
      <c r="GX22" s="500"/>
      <c r="GY22" s="496">
        <f t="shared" si="59"/>
        <v>0</v>
      </c>
      <c r="GZ22" s="495"/>
      <c r="HA22" s="496">
        <f t="shared" si="60"/>
        <v>0</v>
      </c>
      <c r="HB22" s="499"/>
      <c r="HC22" s="499"/>
      <c r="HD22" s="500"/>
      <c r="HE22" s="500"/>
      <c r="HF22" s="496">
        <f t="shared" si="61"/>
        <v>0</v>
      </c>
      <c r="HG22" s="495"/>
      <c r="HH22" s="501">
        <f t="shared" si="62"/>
        <v>0</v>
      </c>
      <c r="HI22" s="225"/>
      <c r="HJ22" s="493"/>
      <c r="HK22" s="494"/>
      <c r="HL22" s="495"/>
      <c r="HM22" s="495"/>
      <c r="HN22" s="495"/>
      <c r="HO22" s="496">
        <f t="shared" si="63"/>
        <v>0</v>
      </c>
      <c r="HP22" s="496">
        <f t="shared" si="64"/>
        <v>0</v>
      </c>
      <c r="HQ22" s="497"/>
      <c r="HR22" s="498">
        <f t="shared" si="65"/>
        <v>0</v>
      </c>
      <c r="HS22" s="499" t="s">
        <v>7</v>
      </c>
      <c r="HT22" s="499" t="s">
        <v>7</v>
      </c>
      <c r="HU22" s="499"/>
      <c r="HV22" s="500"/>
      <c r="HW22" s="496">
        <f t="shared" si="66"/>
        <v>0</v>
      </c>
      <c r="HX22" s="495"/>
      <c r="HY22" s="496">
        <f t="shared" si="67"/>
        <v>0</v>
      </c>
      <c r="HZ22" s="499"/>
      <c r="IA22" s="499"/>
      <c r="IB22" s="500"/>
      <c r="IC22" s="500"/>
      <c r="ID22" s="496">
        <f t="shared" si="68"/>
        <v>0</v>
      </c>
      <c r="IE22" s="495"/>
      <c r="IF22" s="501">
        <f t="shared" si="69"/>
        <v>0</v>
      </c>
      <c r="IG22" s="225"/>
      <c r="IH22" s="225"/>
    </row>
    <row r="23" spans="1:242" ht="12" customHeight="1" x14ac:dyDescent="0.25">
      <c r="A23" s="225"/>
      <c r="B23" s="514"/>
      <c r="C23" s="515"/>
      <c r="D23" s="516"/>
      <c r="E23" s="517"/>
      <c r="F23" s="517"/>
      <c r="G23" s="518">
        <f t="shared" si="0"/>
        <v>0</v>
      </c>
      <c r="H23" s="518">
        <f t="shared" si="1"/>
        <v>0</v>
      </c>
      <c r="I23" s="519"/>
      <c r="J23" s="520">
        <f t="shared" si="2"/>
        <v>0</v>
      </c>
      <c r="K23" s="521"/>
      <c r="L23" s="521"/>
      <c r="M23" s="521"/>
      <c r="N23" s="522"/>
      <c r="O23" s="520">
        <f t="shared" si="3"/>
        <v>0</v>
      </c>
      <c r="P23" s="516"/>
      <c r="Q23" s="518">
        <f t="shared" si="4"/>
        <v>0</v>
      </c>
      <c r="R23" s="521"/>
      <c r="S23" s="521"/>
      <c r="T23" s="522"/>
      <c r="U23" s="522"/>
      <c r="V23" s="520">
        <f t="shared" si="5"/>
        <v>0</v>
      </c>
      <c r="W23" s="516"/>
      <c r="X23" s="523">
        <f t="shared" si="6"/>
        <v>0</v>
      </c>
      <c r="Y23" s="225"/>
      <c r="Z23" s="514"/>
      <c r="AA23" s="515"/>
      <c r="AB23" s="516"/>
      <c r="AC23" s="517"/>
      <c r="AD23" s="517"/>
      <c r="AE23" s="518">
        <f t="shared" si="7"/>
        <v>0</v>
      </c>
      <c r="AF23" s="523">
        <f t="shared" si="8"/>
        <v>0</v>
      </c>
      <c r="AG23" s="524"/>
      <c r="AH23" s="520">
        <f t="shared" si="9"/>
        <v>0</v>
      </c>
      <c r="AI23" s="521"/>
      <c r="AJ23" s="521"/>
      <c r="AK23" s="521"/>
      <c r="AL23" s="525"/>
      <c r="AM23" s="520">
        <f t="shared" si="10"/>
        <v>0</v>
      </c>
      <c r="AN23" s="516"/>
      <c r="AO23" s="518">
        <f t="shared" si="11"/>
        <v>0</v>
      </c>
      <c r="AP23" s="521"/>
      <c r="AQ23" s="521"/>
      <c r="AR23" s="517"/>
      <c r="AS23" s="525"/>
      <c r="AT23" s="520">
        <f t="shared" si="12"/>
        <v>0</v>
      </c>
      <c r="AU23" s="516"/>
      <c r="AV23" s="501">
        <f t="shared" si="13"/>
        <v>0</v>
      </c>
      <c r="AW23" s="225"/>
      <c r="AX23" s="514"/>
      <c r="AY23" s="515"/>
      <c r="AZ23" s="516"/>
      <c r="BA23" s="517"/>
      <c r="BB23" s="517"/>
      <c r="BC23" s="518">
        <f t="shared" si="14"/>
        <v>0</v>
      </c>
      <c r="BD23" s="523">
        <f t="shared" si="15"/>
        <v>0</v>
      </c>
      <c r="BE23" s="524"/>
      <c r="BF23" s="520">
        <f t="shared" si="16"/>
        <v>0</v>
      </c>
      <c r="BG23" s="521"/>
      <c r="BH23" s="521"/>
      <c r="BI23" s="521"/>
      <c r="BJ23" s="525"/>
      <c r="BK23" s="520">
        <f t="shared" si="17"/>
        <v>0</v>
      </c>
      <c r="BL23" s="516"/>
      <c r="BM23" s="518">
        <f t="shared" si="18"/>
        <v>0</v>
      </c>
      <c r="BN23" s="521"/>
      <c r="BO23" s="521"/>
      <c r="BP23" s="517"/>
      <c r="BQ23" s="525"/>
      <c r="BR23" s="520">
        <f t="shared" si="19"/>
        <v>0</v>
      </c>
      <c r="BS23" s="516"/>
      <c r="BT23" s="523">
        <f t="shared" si="20"/>
        <v>0</v>
      </c>
      <c r="BU23" s="225"/>
      <c r="BV23" s="514"/>
      <c r="BW23" s="515"/>
      <c r="BX23" s="516"/>
      <c r="BY23" s="517"/>
      <c r="BZ23" s="517"/>
      <c r="CA23" s="518">
        <f t="shared" si="21"/>
        <v>0</v>
      </c>
      <c r="CB23" s="523">
        <f t="shared" si="22"/>
        <v>0</v>
      </c>
      <c r="CC23" s="524"/>
      <c r="CD23" s="520">
        <f t="shared" si="23"/>
        <v>0</v>
      </c>
      <c r="CE23" s="521"/>
      <c r="CF23" s="521"/>
      <c r="CG23" s="521"/>
      <c r="CH23" s="525"/>
      <c r="CI23" s="520">
        <f t="shared" si="24"/>
        <v>0</v>
      </c>
      <c r="CJ23" s="516"/>
      <c r="CK23" s="518">
        <f t="shared" si="25"/>
        <v>0</v>
      </c>
      <c r="CL23" s="521"/>
      <c r="CM23" s="521"/>
      <c r="CN23" s="517"/>
      <c r="CO23" s="525"/>
      <c r="CP23" s="520">
        <f t="shared" si="26"/>
        <v>0</v>
      </c>
      <c r="CQ23" s="516"/>
      <c r="CR23" s="523">
        <f t="shared" si="27"/>
        <v>0</v>
      </c>
      <c r="CS23" s="225"/>
      <c r="CT23" s="514"/>
      <c r="CU23" s="515"/>
      <c r="CV23" s="516"/>
      <c r="CW23" s="517"/>
      <c r="CX23" s="517"/>
      <c r="CY23" s="518">
        <f t="shared" si="28"/>
        <v>0</v>
      </c>
      <c r="CZ23" s="523">
        <f t="shared" si="29"/>
        <v>0</v>
      </c>
      <c r="DA23" s="524"/>
      <c r="DB23" s="520">
        <f t="shared" si="30"/>
        <v>0</v>
      </c>
      <c r="DC23" s="521"/>
      <c r="DD23" s="521"/>
      <c r="DE23" s="521"/>
      <c r="DF23" s="525"/>
      <c r="DG23" s="520">
        <f t="shared" si="31"/>
        <v>0</v>
      </c>
      <c r="DH23" s="516"/>
      <c r="DI23" s="518">
        <f t="shared" si="32"/>
        <v>0</v>
      </c>
      <c r="DJ23" s="521"/>
      <c r="DK23" s="521"/>
      <c r="DL23" s="517"/>
      <c r="DM23" s="525"/>
      <c r="DN23" s="520">
        <f t="shared" si="33"/>
        <v>0</v>
      </c>
      <c r="DO23" s="516"/>
      <c r="DP23" s="523">
        <f t="shared" si="34"/>
        <v>0</v>
      </c>
      <c r="DQ23" s="225"/>
      <c r="DR23" s="514"/>
      <c r="DS23" s="515"/>
      <c r="DT23" s="516"/>
      <c r="DU23" s="517"/>
      <c r="DV23" s="517"/>
      <c r="DW23" s="518">
        <f t="shared" si="35"/>
        <v>0</v>
      </c>
      <c r="DX23" s="523">
        <f t="shared" si="36"/>
        <v>0</v>
      </c>
      <c r="DY23" s="524"/>
      <c r="DZ23" s="520">
        <f t="shared" si="37"/>
        <v>0</v>
      </c>
      <c r="EA23" s="521"/>
      <c r="EB23" s="521"/>
      <c r="EC23" s="521"/>
      <c r="ED23" s="525"/>
      <c r="EE23" s="520">
        <f t="shared" si="38"/>
        <v>0</v>
      </c>
      <c r="EF23" s="516"/>
      <c r="EG23" s="518">
        <f t="shared" si="39"/>
        <v>0</v>
      </c>
      <c r="EH23" s="521"/>
      <c r="EI23" s="521"/>
      <c r="EJ23" s="517"/>
      <c r="EK23" s="525"/>
      <c r="EL23" s="520">
        <f t="shared" si="40"/>
        <v>0</v>
      </c>
      <c r="EM23" s="516"/>
      <c r="EN23" s="523">
        <f t="shared" si="41"/>
        <v>0</v>
      </c>
      <c r="EO23" s="225"/>
      <c r="EP23" s="526"/>
      <c r="EQ23" s="527"/>
      <c r="ER23" s="528"/>
      <c r="ES23" s="529"/>
      <c r="ET23" s="529"/>
      <c r="EU23" s="530">
        <f t="shared" si="42"/>
        <v>0</v>
      </c>
      <c r="EV23" s="531">
        <f t="shared" si="43"/>
        <v>0</v>
      </c>
      <c r="EW23" s="532"/>
      <c r="EX23" s="533">
        <f t="shared" si="44"/>
        <v>0</v>
      </c>
      <c r="EY23" s="534"/>
      <c r="EZ23" s="534"/>
      <c r="FA23" s="534"/>
      <c r="FB23" s="535"/>
      <c r="FC23" s="533">
        <f t="shared" si="45"/>
        <v>0</v>
      </c>
      <c r="FD23" s="528"/>
      <c r="FE23" s="530">
        <f t="shared" si="46"/>
        <v>0</v>
      </c>
      <c r="FF23" s="534"/>
      <c r="FG23" s="534"/>
      <c r="FH23" s="529"/>
      <c r="FI23" s="535"/>
      <c r="FJ23" s="533">
        <f t="shared" si="47"/>
        <v>0</v>
      </c>
      <c r="FK23" s="528"/>
      <c r="FL23" s="523">
        <f t="shared" si="48"/>
        <v>0</v>
      </c>
      <c r="FM23" s="225"/>
      <c r="FN23" s="526"/>
      <c r="FO23" s="527"/>
      <c r="FP23" s="528"/>
      <c r="FQ23" s="529"/>
      <c r="FR23" s="529"/>
      <c r="FS23" s="530">
        <f t="shared" si="49"/>
        <v>0</v>
      </c>
      <c r="FT23" s="531">
        <f t="shared" si="50"/>
        <v>0</v>
      </c>
      <c r="FU23" s="532"/>
      <c r="FV23" s="533">
        <f t="shared" si="51"/>
        <v>0</v>
      </c>
      <c r="FW23" s="534"/>
      <c r="FX23" s="534"/>
      <c r="FY23" s="534"/>
      <c r="FZ23" s="535"/>
      <c r="GA23" s="533">
        <f t="shared" si="52"/>
        <v>0</v>
      </c>
      <c r="GB23" s="528"/>
      <c r="GC23" s="530">
        <f t="shared" si="53"/>
        <v>0</v>
      </c>
      <c r="GD23" s="534"/>
      <c r="GE23" s="534"/>
      <c r="GF23" s="529"/>
      <c r="GG23" s="535"/>
      <c r="GH23" s="533">
        <f t="shared" si="54"/>
        <v>0</v>
      </c>
      <c r="GI23" s="528"/>
      <c r="GJ23" s="523">
        <f t="shared" si="55"/>
        <v>0</v>
      </c>
      <c r="GK23" s="225"/>
      <c r="GL23" s="514"/>
      <c r="GM23" s="515"/>
      <c r="GN23" s="516"/>
      <c r="GO23" s="517"/>
      <c r="GP23" s="517"/>
      <c r="GQ23" s="518">
        <f t="shared" si="56"/>
        <v>0</v>
      </c>
      <c r="GR23" s="523">
        <f t="shared" si="57"/>
        <v>0</v>
      </c>
      <c r="GS23" s="524"/>
      <c r="GT23" s="520">
        <f t="shared" si="58"/>
        <v>0</v>
      </c>
      <c r="GU23" s="521"/>
      <c r="GV23" s="521"/>
      <c r="GW23" s="521"/>
      <c r="GX23" s="525"/>
      <c r="GY23" s="520">
        <f t="shared" si="59"/>
        <v>0</v>
      </c>
      <c r="GZ23" s="516"/>
      <c r="HA23" s="518">
        <f t="shared" si="60"/>
        <v>0</v>
      </c>
      <c r="HB23" s="521"/>
      <c r="HC23" s="521"/>
      <c r="HD23" s="517"/>
      <c r="HE23" s="525"/>
      <c r="HF23" s="520">
        <f t="shared" si="61"/>
        <v>0</v>
      </c>
      <c r="HG23" s="516"/>
      <c r="HH23" s="523">
        <f t="shared" si="62"/>
        <v>0</v>
      </c>
      <c r="HI23" s="225"/>
      <c r="HJ23" s="514"/>
      <c r="HK23" s="515"/>
      <c r="HL23" s="516"/>
      <c r="HM23" s="517"/>
      <c r="HN23" s="517"/>
      <c r="HO23" s="518">
        <f t="shared" si="63"/>
        <v>0</v>
      </c>
      <c r="HP23" s="523">
        <f t="shared" si="64"/>
        <v>0</v>
      </c>
      <c r="HQ23" s="524"/>
      <c r="HR23" s="520">
        <f t="shared" si="65"/>
        <v>0</v>
      </c>
      <c r="HS23" s="521"/>
      <c r="HT23" s="521"/>
      <c r="HU23" s="521"/>
      <c r="HV23" s="525"/>
      <c r="HW23" s="520">
        <f t="shared" si="66"/>
        <v>0</v>
      </c>
      <c r="HX23" s="516"/>
      <c r="HY23" s="518">
        <f t="shared" si="67"/>
        <v>0</v>
      </c>
      <c r="HZ23" s="521"/>
      <c r="IA23" s="521"/>
      <c r="IB23" s="517"/>
      <c r="IC23" s="525"/>
      <c r="ID23" s="520">
        <f t="shared" si="68"/>
        <v>0</v>
      </c>
      <c r="IE23" s="516"/>
      <c r="IF23" s="523">
        <f t="shared" si="69"/>
        <v>0</v>
      </c>
      <c r="IG23" s="225"/>
      <c r="IH23" s="225"/>
    </row>
    <row r="24" spans="1:242" ht="12" customHeight="1" x14ac:dyDescent="0.25">
      <c r="A24" s="536"/>
      <c r="B24" s="537"/>
      <c r="C24" s="538"/>
      <c r="D24" s="539"/>
      <c r="E24" s="495"/>
      <c r="F24" s="495"/>
      <c r="G24" s="518">
        <f t="shared" si="0"/>
        <v>0</v>
      </c>
      <c r="H24" s="518">
        <f t="shared" si="1"/>
        <v>0</v>
      </c>
      <c r="I24" s="540"/>
      <c r="J24" s="520">
        <f t="shared" si="2"/>
        <v>0</v>
      </c>
      <c r="K24" s="541"/>
      <c r="L24" s="541"/>
      <c r="M24" s="541"/>
      <c r="N24" s="542"/>
      <c r="O24" s="520">
        <f t="shared" si="3"/>
        <v>0</v>
      </c>
      <c r="P24" s="539"/>
      <c r="Q24" s="518">
        <f t="shared" si="4"/>
        <v>0</v>
      </c>
      <c r="R24" s="541"/>
      <c r="S24" s="541"/>
      <c r="T24" s="542"/>
      <c r="U24" s="542"/>
      <c r="V24" s="520">
        <f t="shared" si="5"/>
        <v>0</v>
      </c>
      <c r="W24" s="539"/>
      <c r="X24" s="523">
        <f t="shared" si="6"/>
        <v>0</v>
      </c>
      <c r="Y24" s="543"/>
      <c r="Z24" s="521"/>
      <c r="AA24" s="538"/>
      <c r="AB24" s="539"/>
      <c r="AC24" s="495"/>
      <c r="AD24" s="495"/>
      <c r="AE24" s="518">
        <f t="shared" si="7"/>
        <v>0</v>
      </c>
      <c r="AF24" s="523">
        <f t="shared" si="8"/>
        <v>0</v>
      </c>
      <c r="AG24" s="539"/>
      <c r="AH24" s="520">
        <f t="shared" si="9"/>
        <v>0</v>
      </c>
      <c r="AI24" s="541"/>
      <c r="AJ24" s="541"/>
      <c r="AK24" s="541"/>
      <c r="AL24" s="544"/>
      <c r="AM24" s="520">
        <f t="shared" si="10"/>
        <v>0</v>
      </c>
      <c r="AN24" s="539"/>
      <c r="AO24" s="518">
        <f t="shared" si="11"/>
        <v>0</v>
      </c>
      <c r="AP24" s="541"/>
      <c r="AQ24" s="541"/>
      <c r="AR24" s="539"/>
      <c r="AS24" s="544"/>
      <c r="AT24" s="520">
        <f t="shared" si="12"/>
        <v>0</v>
      </c>
      <c r="AU24" s="539"/>
      <c r="AV24" s="501">
        <f t="shared" si="13"/>
        <v>0</v>
      </c>
      <c r="AW24" s="225"/>
      <c r="AX24" s="545"/>
      <c r="AY24" s="538"/>
      <c r="AZ24" s="539"/>
      <c r="BA24" s="495"/>
      <c r="BB24" s="495"/>
      <c r="BC24" s="518">
        <f t="shared" si="14"/>
        <v>0</v>
      </c>
      <c r="BD24" s="523">
        <f t="shared" si="15"/>
        <v>0</v>
      </c>
      <c r="BE24" s="539"/>
      <c r="BF24" s="520">
        <f t="shared" si="16"/>
        <v>0</v>
      </c>
      <c r="BG24" s="541"/>
      <c r="BH24" s="541"/>
      <c r="BI24" s="541"/>
      <c r="BJ24" s="544"/>
      <c r="BK24" s="520">
        <f t="shared" si="17"/>
        <v>0</v>
      </c>
      <c r="BL24" s="539"/>
      <c r="BM24" s="518">
        <f t="shared" si="18"/>
        <v>0</v>
      </c>
      <c r="BN24" s="541"/>
      <c r="BO24" s="541"/>
      <c r="BP24" s="539"/>
      <c r="BQ24" s="544"/>
      <c r="BR24" s="520">
        <f t="shared" si="19"/>
        <v>0</v>
      </c>
      <c r="BS24" s="539"/>
      <c r="BT24" s="523">
        <f t="shared" si="20"/>
        <v>0</v>
      </c>
      <c r="BU24" s="225"/>
      <c r="BV24" s="521"/>
      <c r="BW24" s="538"/>
      <c r="BX24" s="539"/>
      <c r="BY24" s="495"/>
      <c r="BZ24" s="495"/>
      <c r="CA24" s="518">
        <f t="shared" si="21"/>
        <v>0</v>
      </c>
      <c r="CB24" s="523">
        <f t="shared" si="22"/>
        <v>0</v>
      </c>
      <c r="CC24" s="539"/>
      <c r="CD24" s="520">
        <f t="shared" si="23"/>
        <v>0</v>
      </c>
      <c r="CE24" s="541"/>
      <c r="CF24" s="541"/>
      <c r="CG24" s="541"/>
      <c r="CH24" s="544"/>
      <c r="CI24" s="520">
        <f t="shared" si="24"/>
        <v>0</v>
      </c>
      <c r="CJ24" s="539"/>
      <c r="CK24" s="518">
        <f t="shared" si="25"/>
        <v>0</v>
      </c>
      <c r="CL24" s="541"/>
      <c r="CM24" s="541"/>
      <c r="CN24" s="539"/>
      <c r="CO24" s="544"/>
      <c r="CP24" s="520">
        <f t="shared" si="26"/>
        <v>0</v>
      </c>
      <c r="CQ24" s="539"/>
      <c r="CR24" s="523">
        <f t="shared" si="27"/>
        <v>0</v>
      </c>
      <c r="CS24" s="225"/>
      <c r="CT24" s="521"/>
      <c r="CU24" s="538"/>
      <c r="CV24" s="539"/>
      <c r="CW24" s="495"/>
      <c r="CX24" s="495"/>
      <c r="CY24" s="518">
        <f t="shared" si="28"/>
        <v>0</v>
      </c>
      <c r="CZ24" s="523">
        <f t="shared" si="29"/>
        <v>0</v>
      </c>
      <c r="DA24" s="539"/>
      <c r="DB24" s="520">
        <f t="shared" si="30"/>
        <v>0</v>
      </c>
      <c r="DC24" s="541"/>
      <c r="DD24" s="541"/>
      <c r="DE24" s="541"/>
      <c r="DF24" s="544"/>
      <c r="DG24" s="520">
        <f t="shared" si="31"/>
        <v>0</v>
      </c>
      <c r="DH24" s="539"/>
      <c r="DI24" s="518">
        <f t="shared" si="32"/>
        <v>0</v>
      </c>
      <c r="DJ24" s="541"/>
      <c r="DK24" s="541"/>
      <c r="DL24" s="539"/>
      <c r="DM24" s="544"/>
      <c r="DN24" s="520">
        <f t="shared" si="33"/>
        <v>0</v>
      </c>
      <c r="DO24" s="539"/>
      <c r="DP24" s="523">
        <f t="shared" si="34"/>
        <v>0</v>
      </c>
      <c r="DQ24" s="225"/>
      <c r="DR24" s="521"/>
      <c r="DS24" s="538"/>
      <c r="DT24" s="539"/>
      <c r="DU24" s="495"/>
      <c r="DV24" s="495"/>
      <c r="DW24" s="518">
        <f t="shared" si="35"/>
        <v>0</v>
      </c>
      <c r="DX24" s="523">
        <f t="shared" si="36"/>
        <v>0</v>
      </c>
      <c r="DY24" s="539"/>
      <c r="DZ24" s="520">
        <f t="shared" si="37"/>
        <v>0</v>
      </c>
      <c r="EA24" s="541"/>
      <c r="EB24" s="541"/>
      <c r="EC24" s="541"/>
      <c r="ED24" s="544"/>
      <c r="EE24" s="520">
        <f t="shared" si="38"/>
        <v>0</v>
      </c>
      <c r="EF24" s="539"/>
      <c r="EG24" s="518">
        <f t="shared" si="39"/>
        <v>0</v>
      </c>
      <c r="EH24" s="541"/>
      <c r="EI24" s="541"/>
      <c r="EJ24" s="539"/>
      <c r="EK24" s="544"/>
      <c r="EL24" s="520">
        <f t="shared" si="40"/>
        <v>0</v>
      </c>
      <c r="EM24" s="539"/>
      <c r="EN24" s="523">
        <f t="shared" si="41"/>
        <v>0</v>
      </c>
      <c r="EO24" s="225"/>
      <c r="EP24" s="534"/>
      <c r="EQ24" s="546"/>
      <c r="ER24" s="547"/>
      <c r="ES24" s="506"/>
      <c r="ET24" s="506"/>
      <c r="EU24" s="530">
        <f t="shared" si="42"/>
        <v>0</v>
      </c>
      <c r="EV24" s="531">
        <f t="shared" si="43"/>
        <v>0</v>
      </c>
      <c r="EW24" s="547"/>
      <c r="EX24" s="533">
        <f t="shared" si="44"/>
        <v>0</v>
      </c>
      <c r="EY24" s="548"/>
      <c r="EZ24" s="548"/>
      <c r="FA24" s="548"/>
      <c r="FB24" s="549"/>
      <c r="FC24" s="533">
        <f t="shared" si="45"/>
        <v>0</v>
      </c>
      <c r="FD24" s="547"/>
      <c r="FE24" s="530">
        <f t="shared" si="46"/>
        <v>0</v>
      </c>
      <c r="FF24" s="548"/>
      <c r="FG24" s="548"/>
      <c r="FH24" s="547"/>
      <c r="FI24" s="549"/>
      <c r="FJ24" s="533">
        <f t="shared" si="47"/>
        <v>0</v>
      </c>
      <c r="FK24" s="547"/>
      <c r="FL24" s="523">
        <f t="shared" si="48"/>
        <v>0</v>
      </c>
      <c r="FM24" s="543"/>
      <c r="FN24" s="534"/>
      <c r="FO24" s="546"/>
      <c r="FP24" s="547"/>
      <c r="FQ24" s="506"/>
      <c r="FR24" s="506"/>
      <c r="FS24" s="530">
        <f t="shared" si="49"/>
        <v>0</v>
      </c>
      <c r="FT24" s="531">
        <f t="shared" si="50"/>
        <v>0</v>
      </c>
      <c r="FU24" s="547"/>
      <c r="FV24" s="533">
        <f t="shared" si="51"/>
        <v>0</v>
      </c>
      <c r="FW24" s="548"/>
      <c r="FX24" s="548"/>
      <c r="FY24" s="548"/>
      <c r="FZ24" s="549"/>
      <c r="GA24" s="533">
        <f t="shared" si="52"/>
        <v>0</v>
      </c>
      <c r="GB24" s="547"/>
      <c r="GC24" s="530">
        <f t="shared" si="53"/>
        <v>0</v>
      </c>
      <c r="GD24" s="548"/>
      <c r="GE24" s="548"/>
      <c r="GF24" s="547"/>
      <c r="GG24" s="549"/>
      <c r="GH24" s="533">
        <f t="shared" si="54"/>
        <v>0</v>
      </c>
      <c r="GI24" s="547"/>
      <c r="GJ24" s="523">
        <f t="shared" si="55"/>
        <v>0</v>
      </c>
      <c r="GK24" s="225"/>
      <c r="GL24" s="521"/>
      <c r="GM24" s="538"/>
      <c r="GN24" s="539"/>
      <c r="GO24" s="495"/>
      <c r="GP24" s="495"/>
      <c r="GQ24" s="518">
        <f t="shared" si="56"/>
        <v>0</v>
      </c>
      <c r="GR24" s="523">
        <f t="shared" si="57"/>
        <v>0</v>
      </c>
      <c r="GS24" s="539"/>
      <c r="GT24" s="520">
        <f t="shared" si="58"/>
        <v>0</v>
      </c>
      <c r="GU24" s="541"/>
      <c r="GV24" s="541"/>
      <c r="GW24" s="541"/>
      <c r="GX24" s="544"/>
      <c r="GY24" s="520">
        <f t="shared" si="59"/>
        <v>0</v>
      </c>
      <c r="GZ24" s="539"/>
      <c r="HA24" s="518">
        <f t="shared" si="60"/>
        <v>0</v>
      </c>
      <c r="HB24" s="541"/>
      <c r="HC24" s="541"/>
      <c r="HD24" s="539"/>
      <c r="HE24" s="544"/>
      <c r="HF24" s="520">
        <f t="shared" si="61"/>
        <v>0</v>
      </c>
      <c r="HG24" s="539"/>
      <c r="HH24" s="523">
        <f t="shared" si="62"/>
        <v>0</v>
      </c>
      <c r="HI24" s="225"/>
      <c r="HJ24" s="521"/>
      <c r="HK24" s="538"/>
      <c r="HL24" s="539"/>
      <c r="HM24" s="495"/>
      <c r="HN24" s="495"/>
      <c r="HO24" s="518">
        <f t="shared" si="63"/>
        <v>0</v>
      </c>
      <c r="HP24" s="523">
        <f t="shared" si="64"/>
        <v>0</v>
      </c>
      <c r="HQ24" s="539"/>
      <c r="HR24" s="520">
        <f t="shared" si="65"/>
        <v>0</v>
      </c>
      <c r="HS24" s="541"/>
      <c r="HT24" s="541"/>
      <c r="HU24" s="541"/>
      <c r="HV24" s="544"/>
      <c r="HW24" s="520">
        <f t="shared" si="66"/>
        <v>0</v>
      </c>
      <c r="HX24" s="539"/>
      <c r="HY24" s="518">
        <f t="shared" si="67"/>
        <v>0</v>
      </c>
      <c r="HZ24" s="541"/>
      <c r="IA24" s="541"/>
      <c r="IB24" s="539"/>
      <c r="IC24" s="544"/>
      <c r="ID24" s="520">
        <f t="shared" si="68"/>
        <v>0</v>
      </c>
      <c r="IE24" s="539"/>
      <c r="IF24" s="523">
        <f t="shared" si="69"/>
        <v>0</v>
      </c>
      <c r="IG24" s="225"/>
      <c r="IH24" s="225"/>
    </row>
    <row r="25" spans="1:242" ht="12" customHeight="1" x14ac:dyDescent="0.25">
      <c r="A25" s="536"/>
      <c r="B25" s="537"/>
      <c r="C25" s="538"/>
      <c r="D25" s="539"/>
      <c r="E25" s="495"/>
      <c r="F25" s="539"/>
      <c r="G25" s="518">
        <f t="shared" si="0"/>
        <v>0</v>
      </c>
      <c r="H25" s="518">
        <f t="shared" si="1"/>
        <v>0</v>
      </c>
      <c r="I25" s="540"/>
      <c r="J25" s="520">
        <f t="shared" si="2"/>
        <v>0</v>
      </c>
      <c r="K25" s="541"/>
      <c r="L25" s="541"/>
      <c r="M25" s="541"/>
      <c r="N25" s="542"/>
      <c r="O25" s="520">
        <f t="shared" si="3"/>
        <v>0</v>
      </c>
      <c r="P25" s="539"/>
      <c r="Q25" s="518">
        <f t="shared" si="4"/>
        <v>0</v>
      </c>
      <c r="R25" s="541"/>
      <c r="S25" s="541"/>
      <c r="T25" s="542"/>
      <c r="U25" s="542"/>
      <c r="V25" s="520">
        <f t="shared" si="5"/>
        <v>0</v>
      </c>
      <c r="W25" s="539"/>
      <c r="X25" s="501">
        <f t="shared" si="6"/>
        <v>0</v>
      </c>
      <c r="Y25" s="543"/>
      <c r="Z25" s="521"/>
      <c r="AA25" s="538"/>
      <c r="AB25" s="539"/>
      <c r="AC25" s="495"/>
      <c r="AD25" s="539"/>
      <c r="AE25" s="518">
        <f t="shared" si="7"/>
        <v>0</v>
      </c>
      <c r="AF25" s="523">
        <f t="shared" si="8"/>
        <v>0</v>
      </c>
      <c r="AG25" s="539"/>
      <c r="AH25" s="520">
        <f t="shared" si="9"/>
        <v>0</v>
      </c>
      <c r="AI25" s="541"/>
      <c r="AJ25" s="541"/>
      <c r="AK25" s="541"/>
      <c r="AL25" s="544"/>
      <c r="AM25" s="520">
        <f t="shared" si="10"/>
        <v>0</v>
      </c>
      <c r="AN25" s="539"/>
      <c r="AO25" s="518">
        <f t="shared" si="11"/>
        <v>0</v>
      </c>
      <c r="AP25" s="541"/>
      <c r="AQ25" s="541"/>
      <c r="AR25" s="539"/>
      <c r="AS25" s="544"/>
      <c r="AT25" s="520">
        <f t="shared" si="12"/>
        <v>0</v>
      </c>
      <c r="AU25" s="539"/>
      <c r="AV25" s="501">
        <f t="shared" si="13"/>
        <v>0</v>
      </c>
      <c r="AW25" s="225"/>
      <c r="AX25" s="545"/>
      <c r="AY25" s="538"/>
      <c r="AZ25" s="539"/>
      <c r="BA25" s="495"/>
      <c r="BB25" s="539"/>
      <c r="BC25" s="518">
        <f t="shared" si="14"/>
        <v>0</v>
      </c>
      <c r="BD25" s="523">
        <f t="shared" si="15"/>
        <v>0</v>
      </c>
      <c r="BE25" s="539"/>
      <c r="BF25" s="520">
        <f t="shared" si="16"/>
        <v>0</v>
      </c>
      <c r="BG25" s="541"/>
      <c r="BH25" s="541"/>
      <c r="BI25" s="541"/>
      <c r="BJ25" s="544"/>
      <c r="BK25" s="520">
        <f t="shared" si="17"/>
        <v>0</v>
      </c>
      <c r="BL25" s="539"/>
      <c r="BM25" s="518">
        <f t="shared" si="18"/>
        <v>0</v>
      </c>
      <c r="BN25" s="541"/>
      <c r="BO25" s="541"/>
      <c r="BP25" s="539"/>
      <c r="BQ25" s="544"/>
      <c r="BR25" s="520">
        <f t="shared" si="19"/>
        <v>0</v>
      </c>
      <c r="BS25" s="539"/>
      <c r="BT25" s="501">
        <f t="shared" si="20"/>
        <v>0</v>
      </c>
      <c r="BU25" s="225"/>
      <c r="BV25" s="521"/>
      <c r="BW25" s="538"/>
      <c r="BX25" s="539"/>
      <c r="BY25" s="495"/>
      <c r="BZ25" s="539"/>
      <c r="CA25" s="518">
        <f t="shared" si="21"/>
        <v>0</v>
      </c>
      <c r="CB25" s="523">
        <f t="shared" si="22"/>
        <v>0</v>
      </c>
      <c r="CC25" s="539"/>
      <c r="CD25" s="520">
        <f t="shared" si="23"/>
        <v>0</v>
      </c>
      <c r="CE25" s="541"/>
      <c r="CF25" s="541"/>
      <c r="CG25" s="541"/>
      <c r="CH25" s="544"/>
      <c r="CI25" s="520">
        <f t="shared" si="24"/>
        <v>0</v>
      </c>
      <c r="CJ25" s="539"/>
      <c r="CK25" s="518">
        <f t="shared" si="25"/>
        <v>0</v>
      </c>
      <c r="CL25" s="541"/>
      <c r="CM25" s="541"/>
      <c r="CN25" s="539"/>
      <c r="CO25" s="544"/>
      <c r="CP25" s="520">
        <f t="shared" si="26"/>
        <v>0</v>
      </c>
      <c r="CQ25" s="539"/>
      <c r="CR25" s="501">
        <f t="shared" si="27"/>
        <v>0</v>
      </c>
      <c r="CS25" s="225"/>
      <c r="CT25" s="521"/>
      <c r="CU25" s="538"/>
      <c r="CV25" s="539"/>
      <c r="CW25" s="495"/>
      <c r="CX25" s="539"/>
      <c r="CY25" s="518">
        <f t="shared" si="28"/>
        <v>0</v>
      </c>
      <c r="CZ25" s="523">
        <f t="shared" si="29"/>
        <v>0</v>
      </c>
      <c r="DA25" s="539"/>
      <c r="DB25" s="520">
        <f t="shared" si="30"/>
        <v>0</v>
      </c>
      <c r="DC25" s="541"/>
      <c r="DD25" s="541"/>
      <c r="DE25" s="541"/>
      <c r="DF25" s="544"/>
      <c r="DG25" s="520">
        <f t="shared" si="31"/>
        <v>0</v>
      </c>
      <c r="DH25" s="539"/>
      <c r="DI25" s="518">
        <f t="shared" si="32"/>
        <v>0</v>
      </c>
      <c r="DJ25" s="541"/>
      <c r="DK25" s="541"/>
      <c r="DL25" s="539"/>
      <c r="DM25" s="544"/>
      <c r="DN25" s="520">
        <f t="shared" si="33"/>
        <v>0</v>
      </c>
      <c r="DO25" s="539"/>
      <c r="DP25" s="501">
        <f t="shared" si="34"/>
        <v>0</v>
      </c>
      <c r="DQ25" s="225"/>
      <c r="DR25" s="521"/>
      <c r="DS25" s="538"/>
      <c r="DT25" s="539"/>
      <c r="DU25" s="495"/>
      <c r="DV25" s="539"/>
      <c r="DW25" s="518">
        <f t="shared" si="35"/>
        <v>0</v>
      </c>
      <c r="DX25" s="523">
        <f t="shared" si="36"/>
        <v>0</v>
      </c>
      <c r="DY25" s="539"/>
      <c r="DZ25" s="520">
        <f t="shared" si="37"/>
        <v>0</v>
      </c>
      <c r="EA25" s="541"/>
      <c r="EB25" s="541"/>
      <c r="EC25" s="541"/>
      <c r="ED25" s="544"/>
      <c r="EE25" s="520">
        <f t="shared" si="38"/>
        <v>0</v>
      </c>
      <c r="EF25" s="539"/>
      <c r="EG25" s="518">
        <f t="shared" si="39"/>
        <v>0</v>
      </c>
      <c r="EH25" s="541"/>
      <c r="EI25" s="541"/>
      <c r="EJ25" s="539"/>
      <c r="EK25" s="544"/>
      <c r="EL25" s="520">
        <f t="shared" si="40"/>
        <v>0</v>
      </c>
      <c r="EM25" s="539"/>
      <c r="EN25" s="501">
        <f t="shared" si="41"/>
        <v>0</v>
      </c>
      <c r="EO25" s="225"/>
      <c r="EP25" s="534"/>
      <c r="EQ25" s="546"/>
      <c r="ER25" s="547"/>
      <c r="ES25" s="506"/>
      <c r="ET25" s="547"/>
      <c r="EU25" s="530">
        <f t="shared" si="42"/>
        <v>0</v>
      </c>
      <c r="EV25" s="531">
        <f t="shared" si="43"/>
        <v>0</v>
      </c>
      <c r="EW25" s="547"/>
      <c r="EX25" s="533">
        <f t="shared" si="44"/>
        <v>0</v>
      </c>
      <c r="EY25" s="548"/>
      <c r="EZ25" s="548"/>
      <c r="FA25" s="548"/>
      <c r="FB25" s="549"/>
      <c r="FC25" s="533">
        <f t="shared" si="45"/>
        <v>0</v>
      </c>
      <c r="FD25" s="547"/>
      <c r="FE25" s="530">
        <f t="shared" si="46"/>
        <v>0</v>
      </c>
      <c r="FF25" s="548"/>
      <c r="FG25" s="548"/>
      <c r="FH25" s="547"/>
      <c r="FI25" s="549"/>
      <c r="FJ25" s="533">
        <f t="shared" si="47"/>
        <v>0</v>
      </c>
      <c r="FK25" s="547"/>
      <c r="FL25" s="501">
        <f t="shared" si="48"/>
        <v>0</v>
      </c>
      <c r="FM25" s="543"/>
      <c r="FN25" s="534"/>
      <c r="FO25" s="546"/>
      <c r="FP25" s="547"/>
      <c r="FQ25" s="506"/>
      <c r="FR25" s="547"/>
      <c r="FS25" s="530">
        <f t="shared" si="49"/>
        <v>0</v>
      </c>
      <c r="FT25" s="531">
        <f t="shared" si="50"/>
        <v>0</v>
      </c>
      <c r="FU25" s="547"/>
      <c r="FV25" s="533">
        <f t="shared" si="51"/>
        <v>0</v>
      </c>
      <c r="FW25" s="548"/>
      <c r="FX25" s="548"/>
      <c r="FY25" s="548"/>
      <c r="FZ25" s="549"/>
      <c r="GA25" s="533">
        <f t="shared" si="52"/>
        <v>0</v>
      </c>
      <c r="GB25" s="547"/>
      <c r="GC25" s="530">
        <f t="shared" si="53"/>
        <v>0</v>
      </c>
      <c r="GD25" s="548"/>
      <c r="GE25" s="548"/>
      <c r="GF25" s="547"/>
      <c r="GG25" s="549"/>
      <c r="GH25" s="533">
        <f t="shared" si="54"/>
        <v>0</v>
      </c>
      <c r="GI25" s="547"/>
      <c r="GJ25" s="501">
        <f t="shared" si="55"/>
        <v>0</v>
      </c>
      <c r="GK25" s="225"/>
      <c r="GL25" s="521"/>
      <c r="GM25" s="538"/>
      <c r="GN25" s="539"/>
      <c r="GO25" s="495"/>
      <c r="GP25" s="539"/>
      <c r="GQ25" s="518">
        <f t="shared" si="56"/>
        <v>0</v>
      </c>
      <c r="GR25" s="523">
        <f t="shared" si="57"/>
        <v>0</v>
      </c>
      <c r="GS25" s="539"/>
      <c r="GT25" s="520">
        <f t="shared" si="58"/>
        <v>0</v>
      </c>
      <c r="GU25" s="541"/>
      <c r="GV25" s="541"/>
      <c r="GW25" s="541"/>
      <c r="GX25" s="544"/>
      <c r="GY25" s="520">
        <f t="shared" si="59"/>
        <v>0</v>
      </c>
      <c r="GZ25" s="539"/>
      <c r="HA25" s="518">
        <f t="shared" si="60"/>
        <v>0</v>
      </c>
      <c r="HB25" s="541"/>
      <c r="HC25" s="541"/>
      <c r="HD25" s="539"/>
      <c r="HE25" s="544"/>
      <c r="HF25" s="520">
        <f t="shared" si="61"/>
        <v>0</v>
      </c>
      <c r="HG25" s="539"/>
      <c r="HH25" s="501">
        <f t="shared" si="62"/>
        <v>0</v>
      </c>
      <c r="HI25" s="225"/>
      <c r="HJ25" s="521"/>
      <c r="HK25" s="538"/>
      <c r="HL25" s="539"/>
      <c r="HM25" s="495"/>
      <c r="HN25" s="539"/>
      <c r="HO25" s="518">
        <f t="shared" si="63"/>
        <v>0</v>
      </c>
      <c r="HP25" s="523">
        <f t="shared" si="64"/>
        <v>0</v>
      </c>
      <c r="HQ25" s="539"/>
      <c r="HR25" s="520">
        <f t="shared" si="65"/>
        <v>0</v>
      </c>
      <c r="HS25" s="541"/>
      <c r="HT25" s="541"/>
      <c r="HU25" s="541"/>
      <c r="HV25" s="544"/>
      <c r="HW25" s="520">
        <f t="shared" si="66"/>
        <v>0</v>
      </c>
      <c r="HX25" s="539"/>
      <c r="HY25" s="518">
        <f t="shared" si="67"/>
        <v>0</v>
      </c>
      <c r="HZ25" s="541"/>
      <c r="IA25" s="541"/>
      <c r="IB25" s="539"/>
      <c r="IC25" s="544"/>
      <c r="ID25" s="520">
        <f t="shared" si="68"/>
        <v>0</v>
      </c>
      <c r="IE25" s="539"/>
      <c r="IF25" s="501">
        <f t="shared" si="69"/>
        <v>0</v>
      </c>
      <c r="IG25" s="225"/>
      <c r="IH25" s="225"/>
    </row>
    <row r="26" spans="1:242" ht="12" customHeight="1" x14ac:dyDescent="0.25">
      <c r="A26" s="536"/>
      <c r="B26" s="537"/>
      <c r="C26" s="538"/>
      <c r="D26" s="539"/>
      <c r="E26" s="539"/>
      <c r="F26" s="539"/>
      <c r="G26" s="496">
        <f t="shared" si="0"/>
        <v>0</v>
      </c>
      <c r="H26" s="496">
        <f t="shared" si="1"/>
        <v>0</v>
      </c>
      <c r="I26" s="550"/>
      <c r="J26" s="498">
        <f t="shared" si="2"/>
        <v>0</v>
      </c>
      <c r="K26" s="551"/>
      <c r="L26" s="551"/>
      <c r="M26" s="551"/>
      <c r="N26" s="552"/>
      <c r="O26" s="498">
        <f t="shared" si="3"/>
        <v>0</v>
      </c>
      <c r="P26" s="539"/>
      <c r="Q26" s="553">
        <f t="shared" si="4"/>
        <v>0</v>
      </c>
      <c r="R26" s="551"/>
      <c r="S26" s="551"/>
      <c r="T26" s="552"/>
      <c r="U26" s="552"/>
      <c r="V26" s="553">
        <f t="shared" si="5"/>
        <v>0</v>
      </c>
      <c r="W26" s="539"/>
      <c r="X26" s="554">
        <f t="shared" si="6"/>
        <v>0</v>
      </c>
      <c r="Y26" s="555"/>
      <c r="Z26" s="537"/>
      <c r="AA26" s="538"/>
      <c r="AB26" s="539"/>
      <c r="AC26" s="539"/>
      <c r="AD26" s="539"/>
      <c r="AE26" s="496">
        <f t="shared" si="7"/>
        <v>0</v>
      </c>
      <c r="AF26" s="501">
        <f t="shared" si="8"/>
        <v>0</v>
      </c>
      <c r="AG26" s="556"/>
      <c r="AH26" s="498">
        <f t="shared" si="9"/>
        <v>0</v>
      </c>
      <c r="AI26" s="551"/>
      <c r="AJ26" s="551"/>
      <c r="AK26" s="551"/>
      <c r="AL26" s="557"/>
      <c r="AM26" s="498">
        <f t="shared" si="10"/>
        <v>0</v>
      </c>
      <c r="AN26" s="539"/>
      <c r="AO26" s="553">
        <f t="shared" si="11"/>
        <v>0</v>
      </c>
      <c r="AP26" s="551"/>
      <c r="AQ26" s="551"/>
      <c r="AR26" s="556"/>
      <c r="AS26" s="557"/>
      <c r="AT26" s="553">
        <f t="shared" si="12"/>
        <v>0</v>
      </c>
      <c r="AU26" s="539"/>
      <c r="AV26" s="554">
        <f t="shared" si="13"/>
        <v>0</v>
      </c>
      <c r="AW26" s="225"/>
      <c r="AX26" s="545"/>
      <c r="AY26" s="538"/>
      <c r="AZ26" s="539"/>
      <c r="BA26" s="539"/>
      <c r="BB26" s="539"/>
      <c r="BC26" s="496">
        <f t="shared" si="14"/>
        <v>0</v>
      </c>
      <c r="BD26" s="501">
        <f t="shared" si="15"/>
        <v>0</v>
      </c>
      <c r="BE26" s="556"/>
      <c r="BF26" s="498">
        <f t="shared" si="16"/>
        <v>0</v>
      </c>
      <c r="BG26" s="551"/>
      <c r="BH26" s="551"/>
      <c r="BI26" s="551"/>
      <c r="BJ26" s="557"/>
      <c r="BK26" s="498">
        <f t="shared" si="17"/>
        <v>0</v>
      </c>
      <c r="BL26" s="539"/>
      <c r="BM26" s="553">
        <f t="shared" si="18"/>
        <v>0</v>
      </c>
      <c r="BN26" s="551"/>
      <c r="BO26" s="551"/>
      <c r="BP26" s="556"/>
      <c r="BQ26" s="557"/>
      <c r="BR26" s="553">
        <f t="shared" si="19"/>
        <v>0</v>
      </c>
      <c r="BS26" s="539"/>
      <c r="BT26" s="553">
        <f t="shared" si="20"/>
        <v>0</v>
      </c>
      <c r="BU26" s="219"/>
      <c r="BV26" s="521"/>
      <c r="BW26" s="538"/>
      <c r="BX26" s="539"/>
      <c r="BY26" s="539"/>
      <c r="BZ26" s="539"/>
      <c r="CA26" s="496">
        <f t="shared" si="21"/>
        <v>0</v>
      </c>
      <c r="CB26" s="501">
        <f t="shared" si="22"/>
        <v>0</v>
      </c>
      <c r="CC26" s="556"/>
      <c r="CD26" s="498">
        <f t="shared" si="23"/>
        <v>0</v>
      </c>
      <c r="CE26" s="551"/>
      <c r="CF26" s="551"/>
      <c r="CG26" s="551"/>
      <c r="CH26" s="557"/>
      <c r="CI26" s="498">
        <f t="shared" si="24"/>
        <v>0</v>
      </c>
      <c r="CJ26" s="539"/>
      <c r="CK26" s="553">
        <f t="shared" si="25"/>
        <v>0</v>
      </c>
      <c r="CL26" s="551"/>
      <c r="CM26" s="551"/>
      <c r="CN26" s="556"/>
      <c r="CO26" s="557"/>
      <c r="CP26" s="553">
        <f t="shared" si="26"/>
        <v>0</v>
      </c>
      <c r="CQ26" s="539"/>
      <c r="CR26" s="553">
        <f t="shared" si="27"/>
        <v>0</v>
      </c>
      <c r="CS26" s="219"/>
      <c r="CT26" s="521"/>
      <c r="CU26" s="538"/>
      <c r="CV26" s="539"/>
      <c r="CW26" s="539"/>
      <c r="CX26" s="539"/>
      <c r="CY26" s="496">
        <f t="shared" si="28"/>
        <v>0</v>
      </c>
      <c r="CZ26" s="501">
        <f t="shared" si="29"/>
        <v>0</v>
      </c>
      <c r="DA26" s="556"/>
      <c r="DB26" s="498">
        <f t="shared" si="30"/>
        <v>0</v>
      </c>
      <c r="DC26" s="551"/>
      <c r="DD26" s="551"/>
      <c r="DE26" s="551"/>
      <c r="DF26" s="557"/>
      <c r="DG26" s="498">
        <f t="shared" si="31"/>
        <v>0</v>
      </c>
      <c r="DH26" s="539"/>
      <c r="DI26" s="553">
        <f t="shared" si="32"/>
        <v>0</v>
      </c>
      <c r="DJ26" s="551"/>
      <c r="DK26" s="551"/>
      <c r="DL26" s="556"/>
      <c r="DM26" s="557"/>
      <c r="DN26" s="553">
        <f t="shared" si="33"/>
        <v>0</v>
      </c>
      <c r="DO26" s="539"/>
      <c r="DP26" s="553">
        <f t="shared" si="34"/>
        <v>0</v>
      </c>
      <c r="DQ26" s="219"/>
      <c r="DR26" s="521"/>
      <c r="DS26" s="538"/>
      <c r="DT26" s="539"/>
      <c r="DU26" s="539"/>
      <c r="DV26" s="539"/>
      <c r="DW26" s="496">
        <f t="shared" si="35"/>
        <v>0</v>
      </c>
      <c r="DX26" s="501">
        <f t="shared" si="36"/>
        <v>0</v>
      </c>
      <c r="DY26" s="556"/>
      <c r="DZ26" s="498">
        <f t="shared" si="37"/>
        <v>0</v>
      </c>
      <c r="EA26" s="551"/>
      <c r="EB26" s="551"/>
      <c r="EC26" s="551"/>
      <c r="ED26" s="557"/>
      <c r="EE26" s="498">
        <f t="shared" si="38"/>
        <v>0</v>
      </c>
      <c r="EF26" s="539"/>
      <c r="EG26" s="553">
        <f t="shared" si="39"/>
        <v>0</v>
      </c>
      <c r="EH26" s="551"/>
      <c r="EI26" s="551"/>
      <c r="EJ26" s="556"/>
      <c r="EK26" s="557"/>
      <c r="EL26" s="553">
        <f t="shared" si="40"/>
        <v>0</v>
      </c>
      <c r="EM26" s="539"/>
      <c r="EN26" s="553">
        <f t="shared" si="41"/>
        <v>0</v>
      </c>
      <c r="EO26" s="219"/>
      <c r="EP26" s="534"/>
      <c r="EQ26" s="546"/>
      <c r="ER26" s="547"/>
      <c r="ES26" s="547"/>
      <c r="ET26" s="547"/>
      <c r="EU26" s="507">
        <f t="shared" si="42"/>
        <v>0</v>
      </c>
      <c r="EV26" s="508">
        <f t="shared" si="43"/>
        <v>0</v>
      </c>
      <c r="EW26" s="558"/>
      <c r="EX26" s="510">
        <f t="shared" si="44"/>
        <v>0</v>
      </c>
      <c r="EY26" s="559"/>
      <c r="EZ26" s="559"/>
      <c r="FA26" s="559"/>
      <c r="FB26" s="560"/>
      <c r="FC26" s="510">
        <f t="shared" si="45"/>
        <v>0</v>
      </c>
      <c r="FD26" s="547"/>
      <c r="FE26" s="561">
        <f t="shared" si="46"/>
        <v>0</v>
      </c>
      <c r="FF26" s="559"/>
      <c r="FG26" s="559"/>
      <c r="FH26" s="558"/>
      <c r="FI26" s="560"/>
      <c r="FJ26" s="561">
        <f t="shared" si="47"/>
        <v>0</v>
      </c>
      <c r="FK26" s="547"/>
      <c r="FL26" s="553">
        <f t="shared" si="48"/>
        <v>0</v>
      </c>
      <c r="FM26" s="555"/>
      <c r="FN26" s="534"/>
      <c r="FO26" s="546"/>
      <c r="FP26" s="547"/>
      <c r="FQ26" s="547"/>
      <c r="FR26" s="547"/>
      <c r="FS26" s="507">
        <f t="shared" si="49"/>
        <v>0</v>
      </c>
      <c r="FT26" s="508">
        <f t="shared" si="50"/>
        <v>0</v>
      </c>
      <c r="FU26" s="558"/>
      <c r="FV26" s="510">
        <f t="shared" si="51"/>
        <v>0</v>
      </c>
      <c r="FW26" s="559"/>
      <c r="FX26" s="559"/>
      <c r="FY26" s="559"/>
      <c r="FZ26" s="560"/>
      <c r="GA26" s="510">
        <f t="shared" si="52"/>
        <v>0</v>
      </c>
      <c r="GB26" s="547"/>
      <c r="GC26" s="561">
        <f t="shared" si="53"/>
        <v>0</v>
      </c>
      <c r="GD26" s="559"/>
      <c r="GE26" s="559"/>
      <c r="GF26" s="558"/>
      <c r="GG26" s="560"/>
      <c r="GH26" s="561">
        <f t="shared" si="54"/>
        <v>0</v>
      </c>
      <c r="GI26" s="547"/>
      <c r="GJ26" s="553">
        <f t="shared" si="55"/>
        <v>0</v>
      </c>
      <c r="GK26" s="219"/>
      <c r="GL26" s="521"/>
      <c r="GM26" s="538"/>
      <c r="GN26" s="539"/>
      <c r="GO26" s="539"/>
      <c r="GP26" s="539"/>
      <c r="GQ26" s="496">
        <f t="shared" si="56"/>
        <v>0</v>
      </c>
      <c r="GR26" s="501">
        <f t="shared" si="57"/>
        <v>0</v>
      </c>
      <c r="GS26" s="556"/>
      <c r="GT26" s="498">
        <f t="shared" si="58"/>
        <v>0</v>
      </c>
      <c r="GU26" s="551"/>
      <c r="GV26" s="551"/>
      <c r="GW26" s="551"/>
      <c r="GX26" s="557"/>
      <c r="GY26" s="498">
        <f t="shared" si="59"/>
        <v>0</v>
      </c>
      <c r="GZ26" s="539"/>
      <c r="HA26" s="553">
        <f t="shared" si="60"/>
        <v>0</v>
      </c>
      <c r="HB26" s="551"/>
      <c r="HC26" s="551"/>
      <c r="HD26" s="556"/>
      <c r="HE26" s="557"/>
      <c r="HF26" s="553">
        <f t="shared" si="61"/>
        <v>0</v>
      </c>
      <c r="HG26" s="539"/>
      <c r="HH26" s="553">
        <f t="shared" si="62"/>
        <v>0</v>
      </c>
      <c r="HI26" s="219"/>
      <c r="HJ26" s="521"/>
      <c r="HK26" s="538"/>
      <c r="HL26" s="539"/>
      <c r="HM26" s="539"/>
      <c r="HN26" s="539"/>
      <c r="HO26" s="496">
        <f t="shared" si="63"/>
        <v>0</v>
      </c>
      <c r="HP26" s="501">
        <f t="shared" si="64"/>
        <v>0</v>
      </c>
      <c r="HQ26" s="556"/>
      <c r="HR26" s="498">
        <f t="shared" si="65"/>
        <v>0</v>
      </c>
      <c r="HS26" s="551"/>
      <c r="HT26" s="551"/>
      <c r="HU26" s="551"/>
      <c r="HV26" s="557"/>
      <c r="HW26" s="498">
        <f t="shared" si="66"/>
        <v>0</v>
      </c>
      <c r="HX26" s="539"/>
      <c r="HY26" s="553">
        <f t="shared" si="67"/>
        <v>0</v>
      </c>
      <c r="HZ26" s="551"/>
      <c r="IA26" s="551"/>
      <c r="IB26" s="556"/>
      <c r="IC26" s="557"/>
      <c r="ID26" s="553">
        <f t="shared" si="68"/>
        <v>0</v>
      </c>
      <c r="IE26" s="539"/>
      <c r="IF26" s="553">
        <f t="shared" si="69"/>
        <v>0</v>
      </c>
      <c r="IG26" s="219"/>
      <c r="IH26" s="225"/>
    </row>
    <row r="27" spans="1:242" ht="12" customHeight="1" x14ac:dyDescent="0.25">
      <c r="A27" s="536"/>
      <c r="B27" s="562" t="s">
        <v>557</v>
      </c>
      <c r="C27" s="538"/>
      <c r="D27" s="539"/>
      <c r="E27" s="539"/>
      <c r="F27" s="539"/>
      <c r="G27" s="520">
        <f t="shared" si="0"/>
        <v>0</v>
      </c>
      <c r="H27" s="518">
        <f t="shared" si="1"/>
        <v>0</v>
      </c>
      <c r="I27" s="563"/>
      <c r="J27" s="564"/>
      <c r="K27" s="565"/>
      <c r="L27" s="565"/>
      <c r="M27" s="565"/>
      <c r="N27" s="566"/>
      <c r="O27" s="564"/>
      <c r="P27" s="564"/>
      <c r="Q27" s="564"/>
      <c r="R27" s="565"/>
      <c r="S27" s="565"/>
      <c r="T27" s="564"/>
      <c r="U27" s="566"/>
      <c r="V27" s="564"/>
      <c r="W27" s="564"/>
      <c r="X27" s="567"/>
      <c r="Y27" s="555"/>
      <c r="Z27" s="562" t="s">
        <v>557</v>
      </c>
      <c r="AA27" s="538"/>
      <c r="AB27" s="539"/>
      <c r="AC27" s="539"/>
      <c r="AD27" s="539"/>
      <c r="AE27" s="520">
        <f t="shared" si="7"/>
        <v>0</v>
      </c>
      <c r="AF27" s="520">
        <f t="shared" si="8"/>
        <v>0</v>
      </c>
      <c r="AG27" s="564"/>
      <c r="AH27" s="564"/>
      <c r="AI27" s="565"/>
      <c r="AJ27" s="565"/>
      <c r="AK27" s="565"/>
      <c r="AL27" s="566"/>
      <c r="AM27" s="564"/>
      <c r="AN27" s="564"/>
      <c r="AO27" s="564"/>
      <c r="AP27" s="565"/>
      <c r="AQ27" s="565"/>
      <c r="AR27" s="564"/>
      <c r="AS27" s="566"/>
      <c r="AT27" s="564"/>
      <c r="AU27" s="564"/>
      <c r="AV27" s="567"/>
      <c r="AW27" s="225"/>
      <c r="AX27" s="562" t="s">
        <v>557</v>
      </c>
      <c r="AY27" s="538"/>
      <c r="AZ27" s="539"/>
      <c r="BA27" s="539"/>
      <c r="BB27" s="539"/>
      <c r="BC27" s="520">
        <f t="shared" si="14"/>
        <v>0</v>
      </c>
      <c r="BD27" s="520">
        <f t="shared" si="15"/>
        <v>0</v>
      </c>
      <c r="BE27" s="564"/>
      <c r="BF27" s="564"/>
      <c r="BG27" s="565"/>
      <c r="BH27" s="565"/>
      <c r="BI27" s="565"/>
      <c r="BJ27" s="566"/>
      <c r="BK27" s="564"/>
      <c r="BL27" s="564"/>
      <c r="BM27" s="564"/>
      <c r="BN27" s="565"/>
      <c r="BO27" s="565"/>
      <c r="BP27" s="564"/>
      <c r="BQ27" s="566"/>
      <c r="BR27" s="564"/>
      <c r="BS27" s="564"/>
      <c r="BT27" s="568"/>
      <c r="BU27" s="219"/>
      <c r="BV27" s="562" t="s">
        <v>557</v>
      </c>
      <c r="BW27" s="538"/>
      <c r="BX27" s="539"/>
      <c r="BY27" s="539"/>
      <c r="BZ27" s="539"/>
      <c r="CA27" s="520">
        <f t="shared" si="21"/>
        <v>0</v>
      </c>
      <c r="CB27" s="520">
        <f t="shared" si="22"/>
        <v>0</v>
      </c>
      <c r="CC27" s="564"/>
      <c r="CD27" s="564"/>
      <c r="CE27" s="565"/>
      <c r="CF27" s="565"/>
      <c r="CG27" s="565"/>
      <c r="CH27" s="566"/>
      <c r="CI27" s="564"/>
      <c r="CJ27" s="564"/>
      <c r="CK27" s="564"/>
      <c r="CL27" s="565"/>
      <c r="CM27" s="565"/>
      <c r="CN27" s="564"/>
      <c r="CO27" s="566"/>
      <c r="CP27" s="564"/>
      <c r="CQ27" s="564"/>
      <c r="CR27" s="568"/>
      <c r="CS27" s="219"/>
      <c r="CT27" s="562" t="s">
        <v>557</v>
      </c>
      <c r="CU27" s="538"/>
      <c r="CV27" s="539"/>
      <c r="CW27" s="539"/>
      <c r="CX27" s="539"/>
      <c r="CY27" s="520">
        <f t="shared" si="28"/>
        <v>0</v>
      </c>
      <c r="CZ27" s="520">
        <f t="shared" si="29"/>
        <v>0</v>
      </c>
      <c r="DA27" s="564"/>
      <c r="DB27" s="564"/>
      <c r="DC27" s="565"/>
      <c r="DD27" s="565"/>
      <c r="DE27" s="565"/>
      <c r="DF27" s="566"/>
      <c r="DG27" s="564"/>
      <c r="DH27" s="564"/>
      <c r="DI27" s="564"/>
      <c r="DJ27" s="565"/>
      <c r="DK27" s="565"/>
      <c r="DL27" s="564"/>
      <c r="DM27" s="566"/>
      <c r="DN27" s="564"/>
      <c r="DO27" s="564"/>
      <c r="DP27" s="568"/>
      <c r="DQ27" s="219"/>
      <c r="DR27" s="562" t="s">
        <v>557</v>
      </c>
      <c r="DS27" s="538"/>
      <c r="DT27" s="539"/>
      <c r="DU27" s="539"/>
      <c r="DV27" s="539"/>
      <c r="DW27" s="520">
        <f t="shared" si="35"/>
        <v>0</v>
      </c>
      <c r="DX27" s="520">
        <f t="shared" si="36"/>
        <v>0</v>
      </c>
      <c r="DY27" s="564"/>
      <c r="DZ27" s="564"/>
      <c r="EA27" s="565"/>
      <c r="EB27" s="565"/>
      <c r="EC27" s="565"/>
      <c r="ED27" s="566"/>
      <c r="EE27" s="564"/>
      <c r="EF27" s="564"/>
      <c r="EG27" s="564"/>
      <c r="EH27" s="565"/>
      <c r="EI27" s="565"/>
      <c r="EJ27" s="564"/>
      <c r="EK27" s="566"/>
      <c r="EL27" s="564"/>
      <c r="EM27" s="564"/>
      <c r="EN27" s="568"/>
      <c r="EO27" s="219"/>
      <c r="EP27" s="562" t="s">
        <v>557</v>
      </c>
      <c r="EQ27" s="546"/>
      <c r="ER27" s="547"/>
      <c r="ES27" s="547"/>
      <c r="ET27" s="547"/>
      <c r="EU27" s="533">
        <f t="shared" si="42"/>
        <v>0</v>
      </c>
      <c r="EV27" s="533">
        <f t="shared" si="43"/>
        <v>0</v>
      </c>
      <c r="EW27" s="569"/>
      <c r="EX27" s="569"/>
      <c r="EY27" s="570"/>
      <c r="EZ27" s="570"/>
      <c r="FA27" s="570"/>
      <c r="FB27" s="571"/>
      <c r="FC27" s="569"/>
      <c r="FD27" s="569"/>
      <c r="FE27" s="569"/>
      <c r="FF27" s="570"/>
      <c r="FG27" s="570"/>
      <c r="FH27" s="569"/>
      <c r="FI27" s="571"/>
      <c r="FJ27" s="569"/>
      <c r="FK27" s="569"/>
      <c r="FL27" s="568"/>
      <c r="FM27" s="555"/>
      <c r="FN27" s="562" t="s">
        <v>557</v>
      </c>
      <c r="FO27" s="546"/>
      <c r="FP27" s="547"/>
      <c r="FQ27" s="547"/>
      <c r="FR27" s="547"/>
      <c r="FS27" s="533">
        <f t="shared" si="49"/>
        <v>0</v>
      </c>
      <c r="FT27" s="533">
        <f t="shared" si="50"/>
        <v>0</v>
      </c>
      <c r="FU27" s="569"/>
      <c r="FV27" s="569"/>
      <c r="FW27" s="570"/>
      <c r="FX27" s="570"/>
      <c r="FY27" s="570"/>
      <c r="FZ27" s="571"/>
      <c r="GA27" s="569"/>
      <c r="GB27" s="569"/>
      <c r="GC27" s="569"/>
      <c r="GD27" s="570"/>
      <c r="GE27" s="570"/>
      <c r="GF27" s="569"/>
      <c r="GG27" s="571"/>
      <c r="GH27" s="569"/>
      <c r="GI27" s="569"/>
      <c r="GJ27" s="568"/>
      <c r="GK27" s="219"/>
      <c r="GL27" s="562" t="s">
        <v>557</v>
      </c>
      <c r="GM27" s="538"/>
      <c r="GN27" s="539"/>
      <c r="GO27" s="539"/>
      <c r="GP27" s="539"/>
      <c r="GQ27" s="520">
        <f t="shared" si="56"/>
        <v>0</v>
      </c>
      <c r="GR27" s="520">
        <f t="shared" si="57"/>
        <v>0</v>
      </c>
      <c r="GS27" s="564"/>
      <c r="GT27" s="564"/>
      <c r="GU27" s="565"/>
      <c r="GV27" s="565"/>
      <c r="GW27" s="565"/>
      <c r="GX27" s="566"/>
      <c r="GY27" s="564"/>
      <c r="GZ27" s="564"/>
      <c r="HA27" s="564"/>
      <c r="HB27" s="565"/>
      <c r="HC27" s="565"/>
      <c r="HD27" s="564"/>
      <c r="HE27" s="566"/>
      <c r="HF27" s="564"/>
      <c r="HG27" s="564"/>
      <c r="HH27" s="568"/>
      <c r="HI27" s="219"/>
      <c r="HJ27" s="562" t="s">
        <v>557</v>
      </c>
      <c r="HK27" s="538"/>
      <c r="HL27" s="539"/>
      <c r="HM27" s="539"/>
      <c r="HN27" s="539"/>
      <c r="HO27" s="520">
        <f t="shared" si="63"/>
        <v>0</v>
      </c>
      <c r="HP27" s="520">
        <f t="shared" si="64"/>
        <v>0</v>
      </c>
      <c r="HQ27" s="564"/>
      <c r="HR27" s="564"/>
      <c r="HS27" s="565"/>
      <c r="HT27" s="565"/>
      <c r="HU27" s="565"/>
      <c r="HV27" s="566"/>
      <c r="HW27" s="564"/>
      <c r="HX27" s="564"/>
      <c r="HY27" s="564"/>
      <c r="HZ27" s="565"/>
      <c r="IA27" s="565"/>
      <c r="IB27" s="564"/>
      <c r="IC27" s="566"/>
      <c r="ID27" s="564"/>
      <c r="IE27" s="564"/>
      <c r="IF27" s="568"/>
      <c r="IG27" s="219"/>
      <c r="IH27" s="225"/>
    </row>
    <row r="28" spans="1:242" s="152" customFormat="1" ht="12" customHeight="1" thickBot="1" x14ac:dyDescent="0.2">
      <c r="A28" s="225"/>
      <c r="B28" s="149" t="s">
        <v>1</v>
      </c>
      <c r="C28" s="572">
        <f t="shared" ref="C28:H28" si="77">SUM(C14:C27)</f>
        <v>0</v>
      </c>
      <c r="D28" s="573">
        <f t="shared" si="77"/>
        <v>0</v>
      </c>
      <c r="E28" s="573">
        <f t="shared" si="77"/>
        <v>0</v>
      </c>
      <c r="F28" s="573">
        <f t="shared" si="77"/>
        <v>0</v>
      </c>
      <c r="G28" s="573">
        <f t="shared" si="77"/>
        <v>0</v>
      </c>
      <c r="H28" s="573">
        <f t="shared" si="77"/>
        <v>0</v>
      </c>
      <c r="I28" s="574"/>
      <c r="J28" s="575">
        <f>SUM(J14:J27)</f>
        <v>0</v>
      </c>
      <c r="K28" s="576"/>
      <c r="L28" s="576"/>
      <c r="M28" s="576"/>
      <c r="N28" s="577"/>
      <c r="O28" s="573">
        <f>SUM(O14:O27)</f>
        <v>0</v>
      </c>
      <c r="P28" s="573">
        <f>SUM(P14:P27)</f>
        <v>0</v>
      </c>
      <c r="Q28" s="573">
        <f>SUM(Q14:Q27)</f>
        <v>0</v>
      </c>
      <c r="R28" s="576"/>
      <c r="S28" s="576"/>
      <c r="T28" s="578"/>
      <c r="U28" s="577"/>
      <c r="V28" s="573">
        <f>SUM(V14:V27)</f>
        <v>0</v>
      </c>
      <c r="W28" s="573">
        <f>SUM(W14:W27)</f>
        <v>0</v>
      </c>
      <c r="X28" s="579">
        <f>SUM(X14:X27)</f>
        <v>0</v>
      </c>
      <c r="Y28" s="555"/>
      <c r="Z28" s="150" t="s">
        <v>1</v>
      </c>
      <c r="AA28" s="572">
        <f t="shared" ref="AA28:AF28" si="78">SUM(AA14:AA27)</f>
        <v>0</v>
      </c>
      <c r="AB28" s="573">
        <f t="shared" si="78"/>
        <v>0</v>
      </c>
      <c r="AC28" s="573">
        <f t="shared" si="78"/>
        <v>0</v>
      </c>
      <c r="AD28" s="573">
        <f t="shared" si="78"/>
        <v>0</v>
      </c>
      <c r="AE28" s="573">
        <f t="shared" si="78"/>
        <v>0</v>
      </c>
      <c r="AF28" s="580">
        <f t="shared" si="78"/>
        <v>0</v>
      </c>
      <c r="AG28" s="581"/>
      <c r="AH28" s="575">
        <f>SUM(AH14:AH27)</f>
        <v>0</v>
      </c>
      <c r="AI28" s="576"/>
      <c r="AJ28" s="576"/>
      <c r="AK28" s="576"/>
      <c r="AL28" s="577"/>
      <c r="AM28" s="573">
        <f>SUM(AM14:AM27)</f>
        <v>0</v>
      </c>
      <c r="AN28" s="573">
        <f>SUM(AN14:AN27)</f>
        <v>0</v>
      </c>
      <c r="AO28" s="573">
        <f>SUM(AO14:AO27)</f>
        <v>0</v>
      </c>
      <c r="AP28" s="576"/>
      <c r="AQ28" s="576"/>
      <c r="AR28" s="578"/>
      <c r="AS28" s="577"/>
      <c r="AT28" s="573">
        <f>SUM(AT14:AT27)</f>
        <v>0</v>
      </c>
      <c r="AU28" s="573">
        <f>SUM(AU14:AU27)</f>
        <v>0</v>
      </c>
      <c r="AV28" s="579">
        <f>SUM(AV14:AV27)</f>
        <v>0</v>
      </c>
      <c r="AW28" s="225"/>
      <c r="AX28" s="149" t="s">
        <v>1</v>
      </c>
      <c r="AY28" s="572">
        <f t="shared" ref="AY28:BD28" si="79">SUM(AY14:AY27)</f>
        <v>0</v>
      </c>
      <c r="AZ28" s="573">
        <f t="shared" si="79"/>
        <v>0</v>
      </c>
      <c r="BA28" s="573">
        <f t="shared" si="79"/>
        <v>0</v>
      </c>
      <c r="BB28" s="573">
        <f t="shared" si="79"/>
        <v>0</v>
      </c>
      <c r="BC28" s="573">
        <f t="shared" si="79"/>
        <v>0</v>
      </c>
      <c r="BD28" s="580">
        <f t="shared" si="79"/>
        <v>0</v>
      </c>
      <c r="BE28" s="581"/>
      <c r="BF28" s="575">
        <f>SUM(BF14:BF27)</f>
        <v>0</v>
      </c>
      <c r="BG28" s="576"/>
      <c r="BH28" s="576"/>
      <c r="BI28" s="576"/>
      <c r="BJ28" s="577"/>
      <c r="BK28" s="573">
        <f>SUM(BK14:BK27)</f>
        <v>0</v>
      </c>
      <c r="BL28" s="573">
        <f>SUM(BL14:BL27)</f>
        <v>0</v>
      </c>
      <c r="BM28" s="573">
        <f>SUM(BM14:BM27)</f>
        <v>0</v>
      </c>
      <c r="BN28" s="576"/>
      <c r="BO28" s="576"/>
      <c r="BP28" s="578"/>
      <c r="BQ28" s="577"/>
      <c r="BR28" s="573">
        <f>SUM(BR14:BR27)</f>
        <v>0</v>
      </c>
      <c r="BS28" s="573">
        <f>SUM(BS14:BS27)</f>
        <v>0</v>
      </c>
      <c r="BT28" s="582">
        <f>SUM(BT14:BT27)</f>
        <v>0</v>
      </c>
      <c r="BU28" s="219"/>
      <c r="BV28" s="149" t="s">
        <v>1</v>
      </c>
      <c r="BW28" s="572">
        <f t="shared" ref="BW28:CB28" si="80">SUM(BW14:BW27)</f>
        <v>0</v>
      </c>
      <c r="BX28" s="573">
        <f t="shared" si="80"/>
        <v>0</v>
      </c>
      <c r="BY28" s="573">
        <f t="shared" si="80"/>
        <v>0</v>
      </c>
      <c r="BZ28" s="573">
        <f t="shared" si="80"/>
        <v>0</v>
      </c>
      <c r="CA28" s="573">
        <f t="shared" si="80"/>
        <v>0</v>
      </c>
      <c r="CB28" s="580">
        <f t="shared" si="80"/>
        <v>0</v>
      </c>
      <c r="CC28" s="581"/>
      <c r="CD28" s="575">
        <f>SUM(CD14:CD27)</f>
        <v>0</v>
      </c>
      <c r="CE28" s="576"/>
      <c r="CF28" s="576"/>
      <c r="CG28" s="576"/>
      <c r="CH28" s="577"/>
      <c r="CI28" s="573">
        <f>SUM(CI14:CI27)</f>
        <v>0</v>
      </c>
      <c r="CJ28" s="573">
        <f>SUM(CJ14:CJ27)</f>
        <v>0</v>
      </c>
      <c r="CK28" s="573">
        <f>SUM(CK14:CK27)</f>
        <v>0</v>
      </c>
      <c r="CL28" s="576"/>
      <c r="CM28" s="576"/>
      <c r="CN28" s="578"/>
      <c r="CO28" s="577"/>
      <c r="CP28" s="573">
        <f>SUM(CP14:CP27)</f>
        <v>0</v>
      </c>
      <c r="CQ28" s="573">
        <f>SUM(CQ14:CQ27)</f>
        <v>0</v>
      </c>
      <c r="CR28" s="582">
        <f>SUM(CR14:CR27)</f>
        <v>0</v>
      </c>
      <c r="CS28" s="219"/>
      <c r="CT28" s="149" t="s">
        <v>1</v>
      </c>
      <c r="CU28" s="572">
        <f t="shared" ref="CU28:CZ28" si="81">SUM(CU14:CU27)</f>
        <v>0</v>
      </c>
      <c r="CV28" s="573">
        <f t="shared" si="81"/>
        <v>0</v>
      </c>
      <c r="CW28" s="573">
        <f t="shared" si="81"/>
        <v>0</v>
      </c>
      <c r="CX28" s="573">
        <f t="shared" si="81"/>
        <v>0</v>
      </c>
      <c r="CY28" s="573">
        <f t="shared" si="81"/>
        <v>0</v>
      </c>
      <c r="CZ28" s="580">
        <f t="shared" si="81"/>
        <v>0</v>
      </c>
      <c r="DA28" s="581"/>
      <c r="DB28" s="575">
        <f>SUM(DB14:DB27)</f>
        <v>0</v>
      </c>
      <c r="DC28" s="576"/>
      <c r="DD28" s="576"/>
      <c r="DE28" s="576"/>
      <c r="DF28" s="577"/>
      <c r="DG28" s="573">
        <f>SUM(DG14:DG27)</f>
        <v>0</v>
      </c>
      <c r="DH28" s="573">
        <f>SUM(DH14:DH27)</f>
        <v>0</v>
      </c>
      <c r="DI28" s="573">
        <f>SUM(DI14:DI27)</f>
        <v>0</v>
      </c>
      <c r="DJ28" s="576"/>
      <c r="DK28" s="576"/>
      <c r="DL28" s="578"/>
      <c r="DM28" s="577"/>
      <c r="DN28" s="573">
        <f>SUM(DN14:DN27)</f>
        <v>0</v>
      </c>
      <c r="DO28" s="573">
        <f>SUM(DO14:DO27)</f>
        <v>0</v>
      </c>
      <c r="DP28" s="582">
        <f>SUM(DP14:DP27)</f>
        <v>0</v>
      </c>
      <c r="DQ28" s="219"/>
      <c r="DR28" s="149" t="s">
        <v>1</v>
      </c>
      <c r="DS28" s="572">
        <f t="shared" ref="DS28:DX28" si="82">SUM(DS14:DS27)</f>
        <v>0</v>
      </c>
      <c r="DT28" s="573">
        <f t="shared" si="82"/>
        <v>0</v>
      </c>
      <c r="DU28" s="573">
        <f t="shared" si="82"/>
        <v>0</v>
      </c>
      <c r="DV28" s="573">
        <f t="shared" si="82"/>
        <v>0</v>
      </c>
      <c r="DW28" s="573">
        <f t="shared" si="82"/>
        <v>0</v>
      </c>
      <c r="DX28" s="580">
        <f t="shared" si="82"/>
        <v>0</v>
      </c>
      <c r="DY28" s="581"/>
      <c r="DZ28" s="575">
        <f>SUM(DZ14:DZ27)</f>
        <v>0</v>
      </c>
      <c r="EA28" s="576"/>
      <c r="EB28" s="576"/>
      <c r="EC28" s="576"/>
      <c r="ED28" s="577"/>
      <c r="EE28" s="573">
        <f>SUM(EE14:EE27)</f>
        <v>0</v>
      </c>
      <c r="EF28" s="573">
        <f>SUM(EF14:EF27)</f>
        <v>0</v>
      </c>
      <c r="EG28" s="573">
        <f>SUM(EG14:EG27)</f>
        <v>0</v>
      </c>
      <c r="EH28" s="576"/>
      <c r="EI28" s="576"/>
      <c r="EJ28" s="578"/>
      <c r="EK28" s="577"/>
      <c r="EL28" s="573">
        <f>SUM(EL14:EL27)</f>
        <v>0</v>
      </c>
      <c r="EM28" s="573">
        <f>SUM(EM14:EM27)</f>
        <v>0</v>
      </c>
      <c r="EN28" s="582">
        <f>SUM(EN14:EN27)</f>
        <v>0</v>
      </c>
      <c r="EO28" s="219"/>
      <c r="EP28" s="151" t="s">
        <v>1</v>
      </c>
      <c r="EQ28" s="583">
        <f t="shared" ref="EQ28:EV28" si="83">SUM(EQ14:EQ27)</f>
        <v>0</v>
      </c>
      <c r="ER28" s="584">
        <f t="shared" si="83"/>
        <v>0</v>
      </c>
      <c r="ES28" s="584">
        <f t="shared" si="83"/>
        <v>0</v>
      </c>
      <c r="ET28" s="584">
        <f t="shared" si="83"/>
        <v>0</v>
      </c>
      <c r="EU28" s="584">
        <f t="shared" si="83"/>
        <v>0</v>
      </c>
      <c r="EV28" s="585">
        <f t="shared" si="83"/>
        <v>0</v>
      </c>
      <c r="EW28" s="586"/>
      <c r="EX28" s="587">
        <f>SUM(EX14:EX27)</f>
        <v>0</v>
      </c>
      <c r="EY28" s="588"/>
      <c r="EZ28" s="588"/>
      <c r="FA28" s="588"/>
      <c r="FB28" s="589"/>
      <c r="FC28" s="584">
        <f>SUM(FC14:FC27)</f>
        <v>0</v>
      </c>
      <c r="FD28" s="584">
        <f>SUM(FD14:FD27)</f>
        <v>0</v>
      </c>
      <c r="FE28" s="584">
        <f>SUM(FE14:FE27)</f>
        <v>0</v>
      </c>
      <c r="FF28" s="588"/>
      <c r="FG28" s="588"/>
      <c r="FH28" s="590"/>
      <c r="FI28" s="589"/>
      <c r="FJ28" s="584">
        <f>SUM(FJ14:FJ27)</f>
        <v>0</v>
      </c>
      <c r="FK28" s="584">
        <f>SUM(FK14:FK27)</f>
        <v>0</v>
      </c>
      <c r="FL28" s="582">
        <f>SUM(FL14:FL27)</f>
        <v>0</v>
      </c>
      <c r="FM28" s="555"/>
      <c r="FN28" s="151" t="s">
        <v>1</v>
      </c>
      <c r="FO28" s="583">
        <f t="shared" ref="FO28:FT28" si="84">SUM(FO14:FO27)</f>
        <v>0</v>
      </c>
      <c r="FP28" s="584">
        <f t="shared" si="84"/>
        <v>0</v>
      </c>
      <c r="FQ28" s="584">
        <f t="shared" si="84"/>
        <v>0</v>
      </c>
      <c r="FR28" s="584">
        <f t="shared" si="84"/>
        <v>0</v>
      </c>
      <c r="FS28" s="584">
        <f t="shared" si="84"/>
        <v>0</v>
      </c>
      <c r="FT28" s="585">
        <f t="shared" si="84"/>
        <v>0</v>
      </c>
      <c r="FU28" s="586"/>
      <c r="FV28" s="587">
        <f>SUM(FV14:FV27)</f>
        <v>0</v>
      </c>
      <c r="FW28" s="588"/>
      <c r="FX28" s="588"/>
      <c r="FY28" s="588"/>
      <c r="FZ28" s="589"/>
      <c r="GA28" s="584">
        <f>SUM(GA14:GA27)</f>
        <v>0</v>
      </c>
      <c r="GB28" s="584">
        <f>SUM(GB14:GB27)</f>
        <v>0</v>
      </c>
      <c r="GC28" s="584">
        <f>SUM(GC14:GC27)</f>
        <v>0</v>
      </c>
      <c r="GD28" s="588"/>
      <c r="GE28" s="588"/>
      <c r="GF28" s="590"/>
      <c r="GG28" s="589"/>
      <c r="GH28" s="584">
        <f>SUM(GH14:GH27)</f>
        <v>0</v>
      </c>
      <c r="GI28" s="584">
        <f>SUM(GI14:GI27)</f>
        <v>0</v>
      </c>
      <c r="GJ28" s="582">
        <f>SUM(GJ14:GJ27)</f>
        <v>0</v>
      </c>
      <c r="GK28" s="219"/>
      <c r="GL28" s="149" t="s">
        <v>1</v>
      </c>
      <c r="GM28" s="572">
        <f t="shared" ref="GM28:GR28" si="85">SUM(GM14:GM27)</f>
        <v>0</v>
      </c>
      <c r="GN28" s="573">
        <f t="shared" si="85"/>
        <v>0</v>
      </c>
      <c r="GO28" s="573">
        <f t="shared" si="85"/>
        <v>0</v>
      </c>
      <c r="GP28" s="573">
        <f t="shared" si="85"/>
        <v>0</v>
      </c>
      <c r="GQ28" s="573">
        <f t="shared" si="85"/>
        <v>0</v>
      </c>
      <c r="GR28" s="580">
        <f t="shared" si="85"/>
        <v>0</v>
      </c>
      <c r="GS28" s="581"/>
      <c r="GT28" s="575">
        <f>SUM(GT14:GT27)</f>
        <v>0</v>
      </c>
      <c r="GU28" s="576"/>
      <c r="GV28" s="576"/>
      <c r="GW28" s="576"/>
      <c r="GX28" s="577"/>
      <c r="GY28" s="573">
        <f>SUM(GY14:GY27)</f>
        <v>0</v>
      </c>
      <c r="GZ28" s="573">
        <f>SUM(GZ14:GZ27)</f>
        <v>0</v>
      </c>
      <c r="HA28" s="573">
        <f>SUM(HA14:HA27)</f>
        <v>0</v>
      </c>
      <c r="HB28" s="576"/>
      <c r="HC28" s="576"/>
      <c r="HD28" s="578"/>
      <c r="HE28" s="577"/>
      <c r="HF28" s="573">
        <f>SUM(HF14:HF27)</f>
        <v>0</v>
      </c>
      <c r="HG28" s="573">
        <f>SUM(HG14:HG27)</f>
        <v>0</v>
      </c>
      <c r="HH28" s="582">
        <f>SUM(HH14:HH27)</f>
        <v>0</v>
      </c>
      <c r="HI28" s="219"/>
      <c r="HJ28" s="149" t="s">
        <v>1</v>
      </c>
      <c r="HK28" s="572">
        <f t="shared" ref="HK28:HP28" si="86">SUM(HK14:HK27)</f>
        <v>0</v>
      </c>
      <c r="HL28" s="573">
        <f t="shared" si="86"/>
        <v>0</v>
      </c>
      <c r="HM28" s="573">
        <f t="shared" si="86"/>
        <v>0</v>
      </c>
      <c r="HN28" s="573">
        <f t="shared" si="86"/>
        <v>0</v>
      </c>
      <c r="HO28" s="573">
        <f t="shared" si="86"/>
        <v>0</v>
      </c>
      <c r="HP28" s="580">
        <f t="shared" si="86"/>
        <v>0</v>
      </c>
      <c r="HQ28" s="581"/>
      <c r="HR28" s="575">
        <f>SUM(HR14:HR27)</f>
        <v>0</v>
      </c>
      <c r="HS28" s="576"/>
      <c r="HT28" s="576"/>
      <c r="HU28" s="576"/>
      <c r="HV28" s="577"/>
      <c r="HW28" s="573">
        <f>SUM(HW14:HW27)</f>
        <v>0</v>
      </c>
      <c r="HX28" s="573">
        <f>SUM(HX14:HX27)</f>
        <v>0</v>
      </c>
      <c r="HY28" s="573">
        <f>SUM(HY14:HY27)</f>
        <v>0</v>
      </c>
      <c r="HZ28" s="576"/>
      <c r="IA28" s="576"/>
      <c r="IB28" s="578"/>
      <c r="IC28" s="577"/>
      <c r="ID28" s="573">
        <f>SUM(ID14:ID27)</f>
        <v>0</v>
      </c>
      <c r="IE28" s="573">
        <f>SUM(IE14:IE27)</f>
        <v>0</v>
      </c>
      <c r="IF28" s="582">
        <f>SUM(IF14:IF27)</f>
        <v>0</v>
      </c>
      <c r="IG28" s="219"/>
      <c r="IH28" s="225"/>
    </row>
    <row r="29" spans="1:242" ht="2.4500000000000002" customHeight="1" thickBot="1" x14ac:dyDescent="0.3"/>
    <row r="30" spans="1:242" ht="12" customHeight="1" thickBot="1" x14ac:dyDescent="0.3">
      <c r="B30" s="591" t="s">
        <v>276</v>
      </c>
      <c r="C30" s="16"/>
      <c r="D30" s="16"/>
      <c r="E30" s="16"/>
      <c r="F30" s="16"/>
      <c r="G30" s="17"/>
      <c r="H30" s="1">
        <v>24</v>
      </c>
      <c r="I30" s="69" t="s">
        <v>121</v>
      </c>
      <c r="N30" s="18"/>
      <c r="O30" s="1387">
        <f>J28+O28+V28</f>
        <v>0</v>
      </c>
      <c r="P30" s="1387"/>
      <c r="Q30" s="19" t="str">
        <f>Feuil1!$D$6</f>
        <v>UM</v>
      </c>
      <c r="Z30" s="592" t="s">
        <v>119</v>
      </c>
      <c r="AA30" s="16"/>
      <c r="AB30" s="16"/>
      <c r="AC30" s="16"/>
      <c r="AD30" s="16"/>
      <c r="AE30" s="17"/>
      <c r="AF30" s="1">
        <v>24</v>
      </c>
      <c r="AG30" s="69" t="s">
        <v>121</v>
      </c>
      <c r="AL30" s="18"/>
      <c r="AM30" s="1387">
        <f>AH28+AM28+AT28</f>
        <v>0</v>
      </c>
      <c r="AN30" s="1387"/>
      <c r="AO30" s="19" t="str">
        <f>Feuil1!$D$6</f>
        <v>UM</v>
      </c>
      <c r="AX30" s="592" t="s">
        <v>119</v>
      </c>
      <c r="AY30" s="16"/>
      <c r="AZ30" s="16"/>
      <c r="BA30" s="16"/>
      <c r="BB30" s="16"/>
      <c r="BC30" s="17"/>
      <c r="BD30" s="1">
        <v>24</v>
      </c>
      <c r="BE30" s="69" t="s">
        <v>121</v>
      </c>
      <c r="BJ30" s="18"/>
      <c r="BK30" s="1387">
        <f>BF28+BK28+BR28</f>
        <v>0</v>
      </c>
      <c r="BL30" s="1387"/>
      <c r="BM30" s="19" t="str">
        <f>Feuil1!$D$6</f>
        <v>UM</v>
      </c>
      <c r="BV30" s="592" t="s">
        <v>119</v>
      </c>
      <c r="BW30" s="16"/>
      <c r="BX30" s="16"/>
      <c r="BY30" s="16"/>
      <c r="BZ30" s="16"/>
      <c r="CA30" s="17"/>
      <c r="CB30" s="1">
        <v>24</v>
      </c>
      <c r="CC30" s="69" t="s">
        <v>121</v>
      </c>
      <c r="CH30" s="18"/>
      <c r="CI30" s="1387">
        <f>CD28+CI28+CP28</f>
        <v>0</v>
      </c>
      <c r="CJ30" s="1387"/>
      <c r="CK30" s="19" t="str">
        <f>Feuil1!$D$6</f>
        <v>UM</v>
      </c>
      <c r="CT30" s="592" t="s">
        <v>119</v>
      </c>
      <c r="CU30" s="16"/>
      <c r="CV30" s="16"/>
      <c r="CW30" s="16"/>
      <c r="CX30" s="16"/>
      <c r="CY30" s="17"/>
      <c r="CZ30" s="1">
        <v>24</v>
      </c>
      <c r="DA30" s="69" t="s">
        <v>121</v>
      </c>
      <c r="DF30" s="18"/>
      <c r="DG30" s="1387">
        <f>DB28+DG28+DN28</f>
        <v>0</v>
      </c>
      <c r="DH30" s="1387"/>
      <c r="DI30" s="19" t="str">
        <f>Feuil1!$D$6</f>
        <v>UM</v>
      </c>
      <c r="DR30" s="592" t="s">
        <v>119</v>
      </c>
      <c r="DS30" s="16"/>
      <c r="DT30" s="16"/>
      <c r="DU30" s="16"/>
      <c r="DV30" s="16"/>
      <c r="DW30" s="17"/>
      <c r="DX30" s="1">
        <v>24</v>
      </c>
      <c r="DY30" s="69" t="s">
        <v>121</v>
      </c>
      <c r="ED30" s="18"/>
      <c r="EE30" s="1387">
        <f>DZ28+EE28+EL28</f>
        <v>0</v>
      </c>
      <c r="EF30" s="1387"/>
      <c r="EG30" s="19" t="str">
        <f>Feuil1!$D$6</f>
        <v>UM</v>
      </c>
      <c r="EP30" s="593" t="s">
        <v>119</v>
      </c>
      <c r="EQ30" s="52"/>
      <c r="ER30" s="52"/>
      <c r="ES30" s="52"/>
      <c r="ET30" s="52"/>
      <c r="EU30" s="53"/>
      <c r="EV30" s="44">
        <v>24</v>
      </c>
      <c r="EW30" s="594" t="s">
        <v>121</v>
      </c>
      <c r="FB30" s="54"/>
      <c r="FC30" s="1425">
        <f>EX28+FC28+FJ28</f>
        <v>0</v>
      </c>
      <c r="FD30" s="1425"/>
      <c r="FE30" s="55" t="str">
        <f>Feuil1!$D$6</f>
        <v>UM</v>
      </c>
      <c r="FN30" s="593" t="s">
        <v>119</v>
      </c>
      <c r="FO30" s="52"/>
      <c r="FP30" s="52"/>
      <c r="FQ30" s="52"/>
      <c r="FR30" s="52"/>
      <c r="FS30" s="53"/>
      <c r="FT30" s="44">
        <v>24</v>
      </c>
      <c r="FU30" s="594" t="s">
        <v>121</v>
      </c>
      <c r="FZ30" s="54"/>
      <c r="GA30" s="1425">
        <f>FV28+GA28+GH28</f>
        <v>0</v>
      </c>
      <c r="GB30" s="1425"/>
      <c r="GC30" s="55" t="str">
        <f>Feuil1!$D$6</f>
        <v>UM</v>
      </c>
      <c r="GL30" s="592" t="s">
        <v>119</v>
      </c>
      <c r="GM30" s="16"/>
      <c r="GN30" s="16"/>
      <c r="GO30" s="16"/>
      <c r="GP30" s="16"/>
      <c r="GQ30" s="17"/>
      <c r="GR30" s="1">
        <v>24</v>
      </c>
      <c r="GS30" s="69" t="s">
        <v>121</v>
      </c>
      <c r="GX30" s="18"/>
      <c r="GY30" s="1387">
        <f>GT28+GY28+HF28</f>
        <v>0</v>
      </c>
      <c r="GZ30" s="1387"/>
      <c r="HA30" s="19" t="str">
        <f>Feuil1!$D$6</f>
        <v>UM</v>
      </c>
      <c r="HJ30" s="592" t="s">
        <v>119</v>
      </c>
      <c r="HK30" s="16"/>
      <c r="HL30" s="16"/>
      <c r="HM30" s="16"/>
      <c r="HN30" s="16"/>
      <c r="HO30" s="17"/>
      <c r="HP30" s="1">
        <v>24</v>
      </c>
      <c r="HQ30" s="69" t="s">
        <v>121</v>
      </c>
      <c r="HV30" s="18"/>
      <c r="HW30" s="1387">
        <f>HR28+HW28+ID28</f>
        <v>0</v>
      </c>
      <c r="HX30" s="1387"/>
      <c r="HY30" s="19" t="str">
        <f>Feuil1!$D$6</f>
        <v>UM</v>
      </c>
    </row>
    <row r="31" spans="1:242" ht="12" customHeight="1" x14ac:dyDescent="0.25">
      <c r="B31" s="595" t="s">
        <v>277</v>
      </c>
      <c r="C31" s="14"/>
      <c r="D31" s="14"/>
      <c r="E31" s="14"/>
      <c r="F31" s="14"/>
      <c r="G31" s="20"/>
      <c r="I31" s="69"/>
      <c r="N31" s="21"/>
      <c r="O31" s="22"/>
      <c r="P31" s="22"/>
      <c r="Q31" s="11"/>
      <c r="Z31" s="596" t="s">
        <v>120</v>
      </c>
      <c r="AA31" s="14"/>
      <c r="AB31" s="14"/>
      <c r="AC31" s="14"/>
      <c r="AD31" s="14"/>
      <c r="AE31" s="20"/>
      <c r="AG31" s="69"/>
      <c r="AL31" s="21"/>
      <c r="AM31" s="22"/>
      <c r="AN31" s="22"/>
      <c r="AO31" s="11"/>
      <c r="AX31" s="596" t="s">
        <v>120</v>
      </c>
      <c r="AY31" s="14"/>
      <c r="AZ31" s="14"/>
      <c r="BA31" s="14"/>
      <c r="BB31" s="14"/>
      <c r="BC31" s="20"/>
      <c r="BE31" s="69"/>
      <c r="BJ31" s="21"/>
      <c r="BK31" s="22"/>
      <c r="BL31" s="22"/>
      <c r="BM31" s="11"/>
      <c r="BV31" s="596" t="s">
        <v>120</v>
      </c>
      <c r="BW31" s="14"/>
      <c r="BX31" s="14"/>
      <c r="BY31" s="14"/>
      <c r="BZ31" s="14"/>
      <c r="CA31" s="20"/>
      <c r="CC31" s="69"/>
      <c r="CH31" s="21"/>
      <c r="CI31" s="22"/>
      <c r="CJ31" s="22"/>
      <c r="CK31" s="11"/>
      <c r="CT31" s="596" t="s">
        <v>120</v>
      </c>
      <c r="CU31" s="14"/>
      <c r="CV31" s="14"/>
      <c r="CW31" s="14"/>
      <c r="CX31" s="14"/>
      <c r="CY31" s="20"/>
      <c r="DA31" s="69"/>
      <c r="DF31" s="21"/>
      <c r="DG31" s="22"/>
      <c r="DH31" s="22"/>
      <c r="DI31" s="11"/>
      <c r="DR31" s="596" t="s">
        <v>120</v>
      </c>
      <c r="DS31" s="14"/>
      <c r="DT31" s="14"/>
      <c r="DU31" s="14"/>
      <c r="DV31" s="14"/>
      <c r="DW31" s="20"/>
      <c r="DY31" s="69"/>
      <c r="ED31" s="21"/>
      <c r="EE31" s="22"/>
      <c r="EF31" s="22"/>
      <c r="EG31" s="11"/>
      <c r="EP31" s="597" t="s">
        <v>120</v>
      </c>
      <c r="EQ31" s="47"/>
      <c r="ER31" s="47"/>
      <c r="ES31" s="47"/>
      <c r="ET31" s="47"/>
      <c r="EU31" s="56"/>
      <c r="EW31" s="594"/>
      <c r="FB31" s="57"/>
      <c r="FC31" s="58"/>
      <c r="FD31" s="58"/>
      <c r="FE31" s="51"/>
      <c r="FN31" s="597" t="s">
        <v>120</v>
      </c>
      <c r="FO31" s="47"/>
      <c r="FP31" s="47"/>
      <c r="FQ31" s="47"/>
      <c r="FR31" s="47"/>
      <c r="FS31" s="56"/>
      <c r="FU31" s="594"/>
      <c r="FZ31" s="57"/>
      <c r="GA31" s="58"/>
      <c r="GB31" s="58"/>
      <c r="GC31" s="51"/>
      <c r="GL31" s="596" t="s">
        <v>120</v>
      </c>
      <c r="GM31" s="14"/>
      <c r="GN31" s="14"/>
      <c r="GO31" s="14"/>
      <c r="GP31" s="14"/>
      <c r="GQ31" s="20"/>
      <c r="GS31" s="69"/>
      <c r="GX31" s="21"/>
      <c r="GY31" s="22"/>
      <c r="GZ31" s="22"/>
      <c r="HA31" s="11"/>
      <c r="HJ31" s="596" t="s">
        <v>120</v>
      </c>
      <c r="HK31" s="14"/>
      <c r="HL31" s="14"/>
      <c r="HM31" s="14"/>
      <c r="HN31" s="14"/>
      <c r="HO31" s="20"/>
      <c r="HQ31" s="69"/>
      <c r="HV31" s="21"/>
      <c r="HW31" s="22"/>
      <c r="HX31" s="22"/>
      <c r="HY31" s="11"/>
    </row>
    <row r="32" spans="1:242" ht="3" customHeight="1" thickBot="1" x14ac:dyDescent="0.3"/>
    <row r="33" spans="1:242" s="444" customFormat="1" ht="12" customHeight="1" thickBot="1" x14ac:dyDescent="0.3">
      <c r="A33"/>
      <c r="B33" s="1411" t="s">
        <v>513</v>
      </c>
      <c r="C33" s="1412"/>
      <c r="D33" s="1412"/>
      <c r="E33" s="1412"/>
      <c r="F33" s="1412"/>
      <c r="G33" s="1412"/>
      <c r="H33" s="1412"/>
      <c r="I33" s="1412"/>
      <c r="J33" s="1412"/>
      <c r="K33" s="1412"/>
      <c r="L33" s="1412"/>
      <c r="M33" s="1412"/>
      <c r="N33" s="1412"/>
      <c r="O33" s="1413"/>
      <c r="P33" s="1"/>
      <c r="Q33" t="s">
        <v>20</v>
      </c>
      <c r="R33"/>
      <c r="S33"/>
      <c r="T33" s="598"/>
      <c r="U33"/>
      <c r="V33" s="3"/>
      <c r="W33" s="3"/>
      <c r="X33" s="3"/>
      <c r="Y33" s="435"/>
      <c r="Z33" s="1411" t="s">
        <v>513</v>
      </c>
      <c r="AA33" s="1412"/>
      <c r="AB33" s="1412"/>
      <c r="AC33" s="1412"/>
      <c r="AD33" s="1412"/>
      <c r="AE33" s="1412"/>
      <c r="AF33" s="1412"/>
      <c r="AG33" s="1412"/>
      <c r="AH33" s="1412"/>
      <c r="AI33" s="1412"/>
      <c r="AJ33" s="1412"/>
      <c r="AK33" s="1412"/>
      <c r="AL33" s="1412"/>
      <c r="AM33" s="1413"/>
      <c r="AN33" s="1"/>
      <c r="AO33" t="s">
        <v>20</v>
      </c>
      <c r="AP33"/>
      <c r="AQ33"/>
      <c r="AR33" s="598"/>
      <c r="AS33"/>
      <c r="AT33" s="3"/>
      <c r="AU33" s="3"/>
      <c r="AV33" s="3"/>
      <c r="AW33" s="435"/>
      <c r="AX33" s="1411" t="s">
        <v>513</v>
      </c>
      <c r="AY33" s="1412"/>
      <c r="AZ33" s="1412"/>
      <c r="BA33" s="1412"/>
      <c r="BB33" s="1412"/>
      <c r="BC33" s="1412"/>
      <c r="BD33" s="1412"/>
      <c r="BE33" s="1412"/>
      <c r="BF33" s="1412"/>
      <c r="BG33" s="1412"/>
      <c r="BH33" s="1412"/>
      <c r="BI33" s="1412"/>
      <c r="BJ33" s="1412"/>
      <c r="BK33" s="1413"/>
      <c r="BL33" s="1"/>
      <c r="BM33" t="s">
        <v>20</v>
      </c>
      <c r="BN33"/>
      <c r="BO33"/>
      <c r="BP33" s="598"/>
      <c r="BQ33"/>
      <c r="BR33" s="3"/>
      <c r="BS33" s="3"/>
      <c r="BT33" s="3"/>
      <c r="BU33" s="435"/>
      <c r="BV33" s="1411" t="s">
        <v>513</v>
      </c>
      <c r="BW33" s="1412"/>
      <c r="BX33" s="1412"/>
      <c r="BY33" s="1412"/>
      <c r="BZ33" s="1412"/>
      <c r="CA33" s="1412"/>
      <c r="CB33" s="1412"/>
      <c r="CC33" s="1412"/>
      <c r="CD33" s="1412"/>
      <c r="CE33" s="1412"/>
      <c r="CF33" s="1412"/>
      <c r="CG33" s="1412"/>
      <c r="CH33" s="1412"/>
      <c r="CI33" s="1413"/>
      <c r="CJ33" s="1"/>
      <c r="CK33" t="s">
        <v>20</v>
      </c>
      <c r="CL33"/>
      <c r="CM33"/>
      <c r="CN33" s="598"/>
      <c r="CO33"/>
      <c r="CP33" s="3"/>
      <c r="CQ33" s="3"/>
      <c r="CR33" s="3"/>
      <c r="CS33" s="435"/>
      <c r="CT33" s="1411" t="s">
        <v>513</v>
      </c>
      <c r="CU33" s="1412"/>
      <c r="CV33" s="1412"/>
      <c r="CW33" s="1412"/>
      <c r="CX33" s="1412"/>
      <c r="CY33" s="1412"/>
      <c r="CZ33" s="1412"/>
      <c r="DA33" s="1412"/>
      <c r="DB33" s="1412"/>
      <c r="DC33" s="1412"/>
      <c r="DD33" s="1412"/>
      <c r="DE33" s="1412"/>
      <c r="DF33" s="1412"/>
      <c r="DG33" s="1413"/>
      <c r="DH33" s="1"/>
      <c r="DI33" t="s">
        <v>20</v>
      </c>
      <c r="DJ33"/>
      <c r="DK33"/>
      <c r="DL33" s="598"/>
      <c r="DM33"/>
      <c r="DN33" s="3"/>
      <c r="DO33" s="3"/>
      <c r="DP33" s="3"/>
      <c r="DQ33" s="435"/>
      <c r="DR33" s="1411" t="s">
        <v>513</v>
      </c>
      <c r="DS33" s="1412"/>
      <c r="DT33" s="1412"/>
      <c r="DU33" s="1412"/>
      <c r="DV33" s="1412"/>
      <c r="DW33" s="1412"/>
      <c r="DX33" s="1412"/>
      <c r="DY33" s="1412"/>
      <c r="DZ33" s="1412"/>
      <c r="EA33" s="1412"/>
      <c r="EB33" s="1412"/>
      <c r="EC33" s="1412"/>
      <c r="ED33" s="1412"/>
      <c r="EE33" s="1413"/>
      <c r="EF33" s="1"/>
      <c r="EG33" t="s">
        <v>20</v>
      </c>
      <c r="EH33"/>
      <c r="EI33"/>
      <c r="EJ33" s="598"/>
      <c r="EK33"/>
      <c r="EL33" s="3"/>
      <c r="EM33" s="3"/>
      <c r="EN33" s="3"/>
      <c r="EO33" s="435"/>
      <c r="EP33" s="1411" t="s">
        <v>513</v>
      </c>
      <c r="EQ33" s="1412"/>
      <c r="ER33" s="1412"/>
      <c r="ES33" s="1412"/>
      <c r="ET33" s="1412"/>
      <c r="EU33" s="1412"/>
      <c r="EV33" s="1412"/>
      <c r="EW33" s="1412"/>
      <c r="EX33" s="1412"/>
      <c r="EY33" s="1412"/>
      <c r="EZ33" s="1412"/>
      <c r="FA33" s="1412"/>
      <c r="FB33" s="1412"/>
      <c r="FC33" s="1413"/>
      <c r="FD33" s="44"/>
      <c r="FE33" s="45" t="s">
        <v>20</v>
      </c>
      <c r="FF33" s="45"/>
      <c r="FG33" s="45"/>
      <c r="FH33" s="59"/>
      <c r="FI33" s="45"/>
      <c r="FJ33" s="43"/>
      <c r="FK33" s="43"/>
      <c r="FL33" s="43"/>
      <c r="FM33" s="435"/>
      <c r="FN33" s="1411" t="s">
        <v>513</v>
      </c>
      <c r="FO33" s="1412"/>
      <c r="FP33" s="1412"/>
      <c r="FQ33" s="1412"/>
      <c r="FR33" s="1412"/>
      <c r="FS33" s="1412"/>
      <c r="FT33" s="1412"/>
      <c r="FU33" s="1412"/>
      <c r="FV33" s="1412"/>
      <c r="FW33" s="1412"/>
      <c r="FX33" s="1412"/>
      <c r="FY33" s="1412"/>
      <c r="FZ33" s="1412"/>
      <c r="GA33" s="1413"/>
      <c r="GB33" s="44"/>
      <c r="GC33" s="45" t="s">
        <v>20</v>
      </c>
      <c r="GD33" s="45"/>
      <c r="GE33" s="45"/>
      <c r="GF33" s="59"/>
      <c r="GG33" s="45"/>
      <c r="GH33" s="43"/>
      <c r="GI33" s="43"/>
      <c r="GJ33" s="43"/>
      <c r="GK33" s="435"/>
      <c r="GL33" s="1411" t="s">
        <v>513</v>
      </c>
      <c r="GM33" s="1412"/>
      <c r="GN33" s="1412"/>
      <c r="GO33" s="1412"/>
      <c r="GP33" s="1412"/>
      <c r="GQ33" s="1412"/>
      <c r="GR33" s="1412"/>
      <c r="GS33" s="1412"/>
      <c r="GT33" s="1412"/>
      <c r="GU33" s="1412"/>
      <c r="GV33" s="1412"/>
      <c r="GW33" s="1412"/>
      <c r="GX33" s="1412"/>
      <c r="GY33" s="1413"/>
      <c r="GZ33" s="1"/>
      <c r="HA33" t="s">
        <v>20</v>
      </c>
      <c r="HB33"/>
      <c r="HC33"/>
      <c r="HD33" s="598"/>
      <c r="HE33"/>
      <c r="HF33" s="3"/>
      <c r="HG33" s="3"/>
      <c r="HH33" s="3"/>
      <c r="HI33" s="435"/>
      <c r="HJ33" s="1411" t="s">
        <v>513</v>
      </c>
      <c r="HK33" s="1412"/>
      <c r="HL33" s="1412"/>
      <c r="HM33" s="1412"/>
      <c r="HN33" s="1412"/>
      <c r="HO33" s="1412"/>
      <c r="HP33" s="1412"/>
      <c r="HQ33" s="1412"/>
      <c r="HR33" s="1412"/>
      <c r="HS33" s="1412"/>
      <c r="HT33" s="1412"/>
      <c r="HU33" s="1412"/>
      <c r="HV33" s="1412"/>
      <c r="HW33" s="1413"/>
      <c r="HX33" s="1"/>
      <c r="HY33" t="s">
        <v>20</v>
      </c>
      <c r="HZ33"/>
      <c r="IA33"/>
      <c r="IB33" s="598"/>
      <c r="IC33"/>
      <c r="ID33" s="3"/>
      <c r="IE33" s="3"/>
      <c r="IF33" s="3"/>
      <c r="IG33" s="435"/>
      <c r="IH33"/>
    </row>
    <row r="34" spans="1:242" s="444" customFormat="1" ht="12" customHeight="1" x14ac:dyDescent="0.25">
      <c r="A34"/>
      <c r="B34" s="1414">
        <v>25</v>
      </c>
      <c r="C34" s="1415"/>
      <c r="D34" s="1415"/>
      <c r="E34" s="1415"/>
      <c r="F34" s="1415"/>
      <c r="G34" s="1415"/>
      <c r="H34" s="1415"/>
      <c r="I34" s="1415"/>
      <c r="J34" s="1415"/>
      <c r="K34" s="1415"/>
      <c r="L34" s="1415"/>
      <c r="M34" s="1416" t="s">
        <v>278</v>
      </c>
      <c r="N34" s="1417"/>
      <c r="O34" s="1418"/>
      <c r="P34" s="1"/>
      <c r="Q34" s="31" t="s">
        <v>123</v>
      </c>
      <c r="R34"/>
      <c r="S34"/>
      <c r="T34" s="598"/>
      <c r="U34"/>
      <c r="V34" s="1"/>
      <c r="W34" s="1"/>
      <c r="X34" s="1"/>
      <c r="Y34"/>
      <c r="Z34" s="1414">
        <v>25</v>
      </c>
      <c r="AA34" s="1415"/>
      <c r="AB34" s="1415"/>
      <c r="AC34" s="1415"/>
      <c r="AD34" s="1415"/>
      <c r="AE34" s="1415"/>
      <c r="AF34" s="1415"/>
      <c r="AG34" s="1415"/>
      <c r="AH34" s="1415"/>
      <c r="AI34" s="1415"/>
      <c r="AJ34" s="1415"/>
      <c r="AK34" s="1416" t="s">
        <v>278</v>
      </c>
      <c r="AL34" s="1417"/>
      <c r="AM34" s="1418"/>
      <c r="AN34" s="1"/>
      <c r="AO34" s="31" t="s">
        <v>123</v>
      </c>
      <c r="AP34"/>
      <c r="AQ34"/>
      <c r="AR34" s="598"/>
      <c r="AS34"/>
      <c r="AT34" s="1"/>
      <c r="AU34" s="1"/>
      <c r="AV34" s="1"/>
      <c r="AW34"/>
      <c r="AX34" s="1414">
        <v>25</v>
      </c>
      <c r="AY34" s="1415"/>
      <c r="AZ34" s="1415"/>
      <c r="BA34" s="1415"/>
      <c r="BB34" s="1415"/>
      <c r="BC34" s="1415"/>
      <c r="BD34" s="1415"/>
      <c r="BE34" s="1415"/>
      <c r="BF34" s="1415"/>
      <c r="BG34" s="1415"/>
      <c r="BH34" s="1415"/>
      <c r="BI34" s="1416" t="s">
        <v>278</v>
      </c>
      <c r="BJ34" s="1417"/>
      <c r="BK34" s="1418"/>
      <c r="BL34" s="1"/>
      <c r="BM34" s="31" t="s">
        <v>123</v>
      </c>
      <c r="BN34"/>
      <c r="BO34"/>
      <c r="BP34" s="598"/>
      <c r="BQ34"/>
      <c r="BR34" s="1"/>
      <c r="BS34" s="1"/>
      <c r="BT34" s="1"/>
      <c r="BU34"/>
      <c r="BV34" s="1414">
        <v>25</v>
      </c>
      <c r="BW34" s="1415"/>
      <c r="BX34" s="1415"/>
      <c r="BY34" s="1415"/>
      <c r="BZ34" s="1415"/>
      <c r="CA34" s="1415"/>
      <c r="CB34" s="1415"/>
      <c r="CC34" s="1415"/>
      <c r="CD34" s="1415"/>
      <c r="CE34" s="1415"/>
      <c r="CF34" s="1415"/>
      <c r="CG34" s="1416" t="s">
        <v>278</v>
      </c>
      <c r="CH34" s="1417"/>
      <c r="CI34" s="1418"/>
      <c r="CJ34" s="1"/>
      <c r="CK34" s="31" t="s">
        <v>123</v>
      </c>
      <c r="CL34"/>
      <c r="CM34"/>
      <c r="CN34" s="598"/>
      <c r="CO34"/>
      <c r="CP34" s="1"/>
      <c r="CQ34" s="1"/>
      <c r="CR34" s="1"/>
      <c r="CS34"/>
      <c r="CT34" s="1414">
        <v>25</v>
      </c>
      <c r="CU34" s="1415"/>
      <c r="CV34" s="1415"/>
      <c r="CW34" s="1415"/>
      <c r="CX34" s="1415"/>
      <c r="CY34" s="1415"/>
      <c r="CZ34" s="1415"/>
      <c r="DA34" s="1415"/>
      <c r="DB34" s="1415"/>
      <c r="DC34" s="1415"/>
      <c r="DD34" s="1415"/>
      <c r="DE34" s="1416" t="s">
        <v>278</v>
      </c>
      <c r="DF34" s="1417"/>
      <c r="DG34" s="1418"/>
      <c r="DH34" s="1"/>
      <c r="DI34" s="31" t="s">
        <v>123</v>
      </c>
      <c r="DJ34"/>
      <c r="DK34"/>
      <c r="DL34" s="598"/>
      <c r="DM34"/>
      <c r="DN34" s="1"/>
      <c r="DO34" s="1"/>
      <c r="DP34" s="1"/>
      <c r="DQ34"/>
      <c r="DR34" s="1414">
        <v>25</v>
      </c>
      <c r="DS34" s="1415"/>
      <c r="DT34" s="1415"/>
      <c r="DU34" s="1415"/>
      <c r="DV34" s="1415"/>
      <c r="DW34" s="1415"/>
      <c r="DX34" s="1415"/>
      <c r="DY34" s="1415"/>
      <c r="DZ34" s="1415"/>
      <c r="EA34" s="1415"/>
      <c r="EB34" s="1415"/>
      <c r="EC34" s="1416" t="s">
        <v>278</v>
      </c>
      <c r="ED34" s="1417"/>
      <c r="EE34" s="1418"/>
      <c r="EF34" s="1"/>
      <c r="EG34" s="31" t="s">
        <v>123</v>
      </c>
      <c r="EH34"/>
      <c r="EI34"/>
      <c r="EJ34" s="598"/>
      <c r="EK34"/>
      <c r="EL34" s="1"/>
      <c r="EM34" s="1"/>
      <c r="EN34" s="1"/>
      <c r="EO34"/>
      <c r="EP34" s="1414">
        <v>25</v>
      </c>
      <c r="EQ34" s="1415"/>
      <c r="ER34" s="1415"/>
      <c r="ES34" s="1415"/>
      <c r="ET34" s="1415"/>
      <c r="EU34" s="1415"/>
      <c r="EV34" s="1415"/>
      <c r="EW34" s="1415"/>
      <c r="EX34" s="1415"/>
      <c r="EY34" s="1415"/>
      <c r="EZ34" s="1415"/>
      <c r="FA34" s="1416" t="s">
        <v>278</v>
      </c>
      <c r="FB34" s="1417"/>
      <c r="FC34" s="1418"/>
      <c r="FD34" s="44"/>
      <c r="FE34" s="599" t="s">
        <v>123</v>
      </c>
      <c r="FF34" s="45"/>
      <c r="FG34" s="45"/>
      <c r="FH34" s="59"/>
      <c r="FI34" s="45"/>
      <c r="FJ34" s="44"/>
      <c r="FK34" s="44"/>
      <c r="FL34" s="44"/>
      <c r="FM34"/>
      <c r="FN34" s="1414">
        <v>25</v>
      </c>
      <c r="FO34" s="1415"/>
      <c r="FP34" s="1415"/>
      <c r="FQ34" s="1415"/>
      <c r="FR34" s="1415"/>
      <c r="FS34" s="1415"/>
      <c r="FT34" s="1415"/>
      <c r="FU34" s="1415"/>
      <c r="FV34" s="1415"/>
      <c r="FW34" s="1415"/>
      <c r="FX34" s="1415"/>
      <c r="FY34" s="1416" t="s">
        <v>278</v>
      </c>
      <c r="FZ34" s="1417"/>
      <c r="GA34" s="1418"/>
      <c r="GB34" s="44"/>
      <c r="GC34" s="599" t="s">
        <v>123</v>
      </c>
      <c r="GD34" s="45"/>
      <c r="GE34" s="45"/>
      <c r="GF34" s="59"/>
      <c r="GG34" s="45"/>
      <c r="GH34" s="44"/>
      <c r="GI34" s="44"/>
      <c r="GJ34" s="44"/>
      <c r="GK34"/>
      <c r="GL34" s="1414">
        <v>25</v>
      </c>
      <c r="GM34" s="1415"/>
      <c r="GN34" s="1415"/>
      <c r="GO34" s="1415"/>
      <c r="GP34" s="1415"/>
      <c r="GQ34" s="1415"/>
      <c r="GR34" s="1415"/>
      <c r="GS34" s="1415"/>
      <c r="GT34" s="1415"/>
      <c r="GU34" s="1415"/>
      <c r="GV34" s="1415"/>
      <c r="GW34" s="1416" t="s">
        <v>278</v>
      </c>
      <c r="GX34" s="1417"/>
      <c r="GY34" s="1418"/>
      <c r="GZ34" s="1"/>
      <c r="HA34" s="31" t="s">
        <v>123</v>
      </c>
      <c r="HB34"/>
      <c r="HC34"/>
      <c r="HD34" s="598"/>
      <c r="HE34"/>
      <c r="HF34" s="1"/>
      <c r="HG34" s="1"/>
      <c r="HH34" s="1"/>
      <c r="HI34"/>
      <c r="HJ34" s="1414">
        <v>25</v>
      </c>
      <c r="HK34" s="1415"/>
      <c r="HL34" s="1415"/>
      <c r="HM34" s="1415"/>
      <c r="HN34" s="1415"/>
      <c r="HO34" s="1415"/>
      <c r="HP34" s="1415"/>
      <c r="HQ34" s="1415"/>
      <c r="HR34" s="1415"/>
      <c r="HS34" s="1415"/>
      <c r="HT34" s="1415"/>
      <c r="HU34" s="1416" t="s">
        <v>278</v>
      </c>
      <c r="HV34" s="1417"/>
      <c r="HW34" s="1418"/>
      <c r="HX34" s="1"/>
      <c r="HY34" s="31" t="s">
        <v>123</v>
      </c>
      <c r="HZ34"/>
      <c r="IA34"/>
      <c r="IB34" s="598"/>
      <c r="IC34"/>
      <c r="ID34" s="1"/>
      <c r="IE34" s="1"/>
      <c r="IF34" s="1"/>
      <c r="IG34"/>
      <c r="IH34"/>
    </row>
    <row r="35" spans="1:242" s="444" customFormat="1" ht="12" customHeight="1" thickBot="1" x14ac:dyDescent="0.3">
      <c r="A35"/>
      <c r="B35" s="1358" t="s">
        <v>122</v>
      </c>
      <c r="C35" s="1359"/>
      <c r="D35" s="1359"/>
      <c r="E35" s="1359"/>
      <c r="F35" s="1359"/>
      <c r="G35" s="1359"/>
      <c r="H35" s="1359"/>
      <c r="I35" s="1359"/>
      <c r="J35" s="1359"/>
      <c r="K35" s="1359"/>
      <c r="L35" s="1359"/>
      <c r="M35" s="1378" t="s">
        <v>510</v>
      </c>
      <c r="N35" s="1379"/>
      <c r="O35" s="1380"/>
      <c r="P35" s="1"/>
      <c r="Q35" s="31" t="s">
        <v>496</v>
      </c>
      <c r="R35"/>
      <c r="S35"/>
      <c r="T35" s="598"/>
      <c r="U35"/>
      <c r="V35" s="1"/>
      <c r="W35" s="1"/>
      <c r="X35" s="1"/>
      <c r="Y35"/>
      <c r="Z35" s="1358" t="s">
        <v>122</v>
      </c>
      <c r="AA35" s="1359"/>
      <c r="AB35" s="1359"/>
      <c r="AC35" s="1359"/>
      <c r="AD35" s="1359"/>
      <c r="AE35" s="1359"/>
      <c r="AF35" s="1359"/>
      <c r="AG35" s="1359"/>
      <c r="AH35" s="1359"/>
      <c r="AI35" s="1359"/>
      <c r="AJ35" s="1359"/>
      <c r="AK35" s="1378" t="s">
        <v>510</v>
      </c>
      <c r="AL35" s="1379"/>
      <c r="AM35" s="1380"/>
      <c r="AN35" s="1"/>
      <c r="AO35" s="31" t="s">
        <v>496</v>
      </c>
      <c r="AP35"/>
      <c r="AQ35"/>
      <c r="AR35" s="598"/>
      <c r="AS35"/>
      <c r="AT35" s="1"/>
      <c r="AU35" s="1"/>
      <c r="AV35" s="1"/>
      <c r="AW35"/>
      <c r="AX35" s="1358" t="s">
        <v>122</v>
      </c>
      <c r="AY35" s="1359"/>
      <c r="AZ35" s="1359"/>
      <c r="BA35" s="1359"/>
      <c r="BB35" s="1359"/>
      <c r="BC35" s="1359"/>
      <c r="BD35" s="1359"/>
      <c r="BE35" s="1359"/>
      <c r="BF35" s="1359"/>
      <c r="BG35" s="1359"/>
      <c r="BH35" s="1359"/>
      <c r="BI35" s="1378" t="s">
        <v>510</v>
      </c>
      <c r="BJ35" s="1379"/>
      <c r="BK35" s="1380"/>
      <c r="BL35" s="1"/>
      <c r="BM35" s="31" t="s">
        <v>496</v>
      </c>
      <c r="BN35"/>
      <c r="BO35"/>
      <c r="BP35" s="598"/>
      <c r="BQ35"/>
      <c r="BR35" s="1"/>
      <c r="BS35" s="1"/>
      <c r="BT35" s="1"/>
      <c r="BU35"/>
      <c r="BV35" s="1358" t="s">
        <v>122</v>
      </c>
      <c r="BW35" s="1359"/>
      <c r="BX35" s="1359"/>
      <c r="BY35" s="1359"/>
      <c r="BZ35" s="1359"/>
      <c r="CA35" s="1359"/>
      <c r="CB35" s="1359"/>
      <c r="CC35" s="1359"/>
      <c r="CD35" s="1359"/>
      <c r="CE35" s="1359"/>
      <c r="CF35" s="1359"/>
      <c r="CG35" s="1378" t="s">
        <v>510</v>
      </c>
      <c r="CH35" s="1379"/>
      <c r="CI35" s="1380"/>
      <c r="CJ35" s="1"/>
      <c r="CK35" s="31" t="s">
        <v>496</v>
      </c>
      <c r="CL35"/>
      <c r="CM35"/>
      <c r="CN35" s="598"/>
      <c r="CO35"/>
      <c r="CP35" s="1"/>
      <c r="CQ35" s="1"/>
      <c r="CR35" s="1"/>
      <c r="CS35"/>
      <c r="CT35" s="1358" t="s">
        <v>122</v>
      </c>
      <c r="CU35" s="1359"/>
      <c r="CV35" s="1359"/>
      <c r="CW35" s="1359"/>
      <c r="CX35" s="1359"/>
      <c r="CY35" s="1359"/>
      <c r="CZ35" s="1359"/>
      <c r="DA35" s="1359"/>
      <c r="DB35" s="1359"/>
      <c r="DC35" s="1359"/>
      <c r="DD35" s="1359"/>
      <c r="DE35" s="1378" t="s">
        <v>510</v>
      </c>
      <c r="DF35" s="1379"/>
      <c r="DG35" s="1380"/>
      <c r="DH35" s="1"/>
      <c r="DI35" s="31" t="s">
        <v>496</v>
      </c>
      <c r="DJ35"/>
      <c r="DK35"/>
      <c r="DL35" s="598"/>
      <c r="DM35"/>
      <c r="DN35" s="1"/>
      <c r="DO35" s="1"/>
      <c r="DP35" s="1"/>
      <c r="DQ35"/>
      <c r="DR35" s="1358" t="s">
        <v>122</v>
      </c>
      <c r="DS35" s="1359"/>
      <c r="DT35" s="1359"/>
      <c r="DU35" s="1359"/>
      <c r="DV35" s="1359"/>
      <c r="DW35" s="1359"/>
      <c r="DX35" s="1359"/>
      <c r="DY35" s="1359"/>
      <c r="DZ35" s="1359"/>
      <c r="EA35" s="1359"/>
      <c r="EB35" s="1359"/>
      <c r="EC35" s="1378" t="s">
        <v>510</v>
      </c>
      <c r="ED35" s="1379"/>
      <c r="EE35" s="1380"/>
      <c r="EF35" s="1"/>
      <c r="EG35" s="31" t="s">
        <v>496</v>
      </c>
      <c r="EH35"/>
      <c r="EI35"/>
      <c r="EJ35" s="598"/>
      <c r="EK35"/>
      <c r="EL35" s="1"/>
      <c r="EM35" s="1"/>
      <c r="EN35" s="1"/>
      <c r="EO35"/>
      <c r="EP35" s="1358" t="s">
        <v>122</v>
      </c>
      <c r="EQ35" s="1359"/>
      <c r="ER35" s="1359"/>
      <c r="ES35" s="1359"/>
      <c r="ET35" s="1359"/>
      <c r="EU35" s="1359"/>
      <c r="EV35" s="1359"/>
      <c r="EW35" s="1359"/>
      <c r="EX35" s="1359"/>
      <c r="EY35" s="1359"/>
      <c r="EZ35" s="1359"/>
      <c r="FA35" s="1378" t="s">
        <v>510</v>
      </c>
      <c r="FB35" s="1379"/>
      <c r="FC35" s="1380"/>
      <c r="FD35" s="44"/>
      <c r="FE35" s="31" t="s">
        <v>496</v>
      </c>
      <c r="FF35" s="45"/>
      <c r="FG35" s="45"/>
      <c r="FH35" s="59"/>
      <c r="FI35" s="45"/>
      <c r="FJ35" s="44"/>
      <c r="FK35" s="44"/>
      <c r="FL35" s="44"/>
      <c r="FM35"/>
      <c r="FN35" s="1358" t="s">
        <v>122</v>
      </c>
      <c r="FO35" s="1359"/>
      <c r="FP35" s="1359"/>
      <c r="FQ35" s="1359"/>
      <c r="FR35" s="1359"/>
      <c r="FS35" s="1359"/>
      <c r="FT35" s="1359"/>
      <c r="FU35" s="1359"/>
      <c r="FV35" s="1359"/>
      <c r="FW35" s="1359"/>
      <c r="FX35" s="1359"/>
      <c r="FY35" s="1378" t="s">
        <v>510</v>
      </c>
      <c r="FZ35" s="1379"/>
      <c r="GA35" s="1380"/>
      <c r="GB35" s="44"/>
      <c r="GC35" s="31" t="s">
        <v>496</v>
      </c>
      <c r="GD35" s="45"/>
      <c r="GE35" s="45"/>
      <c r="GF35" s="59"/>
      <c r="GG35" s="45"/>
      <c r="GH35" s="44"/>
      <c r="GI35" s="44"/>
      <c r="GJ35" s="44"/>
      <c r="GK35"/>
      <c r="GL35" s="1358" t="s">
        <v>122</v>
      </c>
      <c r="GM35" s="1359"/>
      <c r="GN35" s="1359"/>
      <c r="GO35" s="1359"/>
      <c r="GP35" s="1359"/>
      <c r="GQ35" s="1359"/>
      <c r="GR35" s="1359"/>
      <c r="GS35" s="1359"/>
      <c r="GT35" s="1359"/>
      <c r="GU35" s="1359"/>
      <c r="GV35" s="1359"/>
      <c r="GW35" s="1378" t="s">
        <v>510</v>
      </c>
      <c r="GX35" s="1379"/>
      <c r="GY35" s="1380"/>
      <c r="GZ35" s="1"/>
      <c r="HA35" s="31" t="s">
        <v>496</v>
      </c>
      <c r="HB35"/>
      <c r="HC35"/>
      <c r="HD35" s="598"/>
      <c r="HE35"/>
      <c r="HF35" s="1"/>
      <c r="HG35" s="1"/>
      <c r="HH35" s="1"/>
      <c r="HI35"/>
      <c r="HJ35" s="1358" t="s">
        <v>122</v>
      </c>
      <c r="HK35" s="1359"/>
      <c r="HL35" s="1359"/>
      <c r="HM35" s="1359"/>
      <c r="HN35" s="1359"/>
      <c r="HO35" s="1359"/>
      <c r="HP35" s="1359"/>
      <c r="HQ35" s="1359"/>
      <c r="HR35" s="1359"/>
      <c r="HS35" s="1359"/>
      <c r="HT35" s="1359"/>
      <c r="HU35" s="1378" t="s">
        <v>510</v>
      </c>
      <c r="HV35" s="1379"/>
      <c r="HW35" s="1380"/>
      <c r="HX35" s="1"/>
      <c r="HY35" s="31" t="s">
        <v>496</v>
      </c>
      <c r="HZ35"/>
      <c r="IA35"/>
      <c r="IB35" s="598"/>
      <c r="IC35"/>
      <c r="ID35" s="1"/>
      <c r="IE35" s="1"/>
      <c r="IF35" s="1"/>
      <c r="IG35"/>
      <c r="IH35"/>
    </row>
    <row r="36" spans="1:242" s="444" customFormat="1" ht="12" customHeight="1" x14ac:dyDescent="0.25">
      <c r="A36"/>
      <c r="B36" s="1346"/>
      <c r="C36" s="1347"/>
      <c r="D36" s="1347"/>
      <c r="E36" s="1347"/>
      <c r="F36" s="1347"/>
      <c r="G36" s="1347"/>
      <c r="H36" s="1347"/>
      <c r="I36" s="1347"/>
      <c r="J36" s="1347"/>
      <c r="K36" s="1347"/>
      <c r="L36" s="1348"/>
      <c r="M36" s="1349"/>
      <c r="N36" s="1381"/>
      <c r="O36" s="1382"/>
      <c r="P36" s="1"/>
      <c r="Q36" s="201"/>
      <c r="R36" s="202"/>
      <c r="S36" s="202"/>
      <c r="T36" s="601"/>
      <c r="U36" s="204"/>
      <c r="V36" s="1"/>
      <c r="W36" s="1"/>
      <c r="X36" s="1"/>
      <c r="Y36"/>
      <c r="Z36" s="1346"/>
      <c r="AA36" s="1347"/>
      <c r="AB36" s="1347"/>
      <c r="AC36" s="1347"/>
      <c r="AD36" s="1347"/>
      <c r="AE36" s="1347"/>
      <c r="AF36" s="1347"/>
      <c r="AG36" s="1347"/>
      <c r="AH36" s="1347"/>
      <c r="AI36" s="1347"/>
      <c r="AJ36" s="1348"/>
      <c r="AK36" s="1349"/>
      <c r="AL36" s="1381"/>
      <c r="AM36" s="1382"/>
      <c r="AN36" s="1"/>
      <c r="AO36" s="201"/>
      <c r="AP36" s="202"/>
      <c r="AQ36" s="202"/>
      <c r="AR36" s="601"/>
      <c r="AS36" s="204"/>
      <c r="AT36" s="1"/>
      <c r="AU36" s="1"/>
      <c r="AV36" s="1"/>
      <c r="AW36"/>
      <c r="AX36" s="1346"/>
      <c r="AY36" s="1347"/>
      <c r="AZ36" s="1347"/>
      <c r="BA36" s="1347"/>
      <c r="BB36" s="1347"/>
      <c r="BC36" s="1347"/>
      <c r="BD36" s="1347"/>
      <c r="BE36" s="1347"/>
      <c r="BF36" s="1347"/>
      <c r="BG36" s="1347"/>
      <c r="BH36" s="1348"/>
      <c r="BI36" s="1349"/>
      <c r="BJ36" s="1381"/>
      <c r="BK36" s="1382"/>
      <c r="BL36" s="1"/>
      <c r="BM36" s="201"/>
      <c r="BN36" s="202"/>
      <c r="BO36" s="202"/>
      <c r="BP36" s="601"/>
      <c r="BQ36" s="204"/>
      <c r="BR36" s="1"/>
      <c r="BS36" s="1"/>
      <c r="BT36" s="1"/>
      <c r="BU36"/>
      <c r="BV36" s="1346"/>
      <c r="BW36" s="1347"/>
      <c r="BX36" s="1347"/>
      <c r="BY36" s="1347"/>
      <c r="BZ36" s="1347"/>
      <c r="CA36" s="1347"/>
      <c r="CB36" s="1347"/>
      <c r="CC36" s="1347"/>
      <c r="CD36" s="1347"/>
      <c r="CE36" s="1347"/>
      <c r="CF36" s="1348"/>
      <c r="CG36" s="1349"/>
      <c r="CH36" s="1381"/>
      <c r="CI36" s="1382"/>
      <c r="CJ36" s="1"/>
      <c r="CK36" s="201"/>
      <c r="CL36" s="202"/>
      <c r="CM36" s="202"/>
      <c r="CN36" s="601"/>
      <c r="CO36" s="204"/>
      <c r="CP36" s="1"/>
      <c r="CQ36" s="1"/>
      <c r="CR36" s="1"/>
      <c r="CS36"/>
      <c r="CT36" s="1346"/>
      <c r="CU36" s="1347"/>
      <c r="CV36" s="1347"/>
      <c r="CW36" s="1347"/>
      <c r="CX36" s="1347"/>
      <c r="CY36" s="1347"/>
      <c r="CZ36" s="1347"/>
      <c r="DA36" s="1347"/>
      <c r="DB36" s="1347"/>
      <c r="DC36" s="1347"/>
      <c r="DD36" s="1348"/>
      <c r="DE36" s="1349"/>
      <c r="DF36" s="1381"/>
      <c r="DG36" s="1382"/>
      <c r="DH36" s="1"/>
      <c r="DI36" s="201"/>
      <c r="DJ36" s="202"/>
      <c r="DK36" s="202"/>
      <c r="DL36" s="601"/>
      <c r="DM36" s="204"/>
      <c r="DN36" s="1"/>
      <c r="DO36" s="1"/>
      <c r="DP36" s="1"/>
      <c r="DQ36"/>
      <c r="DR36" s="1346"/>
      <c r="DS36" s="1347"/>
      <c r="DT36" s="1347"/>
      <c r="DU36" s="1347"/>
      <c r="DV36" s="1347"/>
      <c r="DW36" s="1347"/>
      <c r="DX36" s="1347"/>
      <c r="DY36" s="1347"/>
      <c r="DZ36" s="1347"/>
      <c r="EA36" s="1347"/>
      <c r="EB36" s="1348"/>
      <c r="EC36" s="1349"/>
      <c r="ED36" s="1381"/>
      <c r="EE36" s="1382"/>
      <c r="EF36" s="1"/>
      <c r="EG36" s="201"/>
      <c r="EH36" s="202"/>
      <c r="EI36" s="202"/>
      <c r="EJ36" s="601"/>
      <c r="EK36" s="204"/>
      <c r="EL36" s="1"/>
      <c r="EM36" s="1"/>
      <c r="EN36" s="1"/>
      <c r="EO36"/>
      <c r="EP36" s="1346"/>
      <c r="EQ36" s="1347"/>
      <c r="ER36" s="1347"/>
      <c r="ES36" s="1347"/>
      <c r="ET36" s="1347"/>
      <c r="EU36" s="1347"/>
      <c r="EV36" s="1347"/>
      <c r="EW36" s="1347"/>
      <c r="EX36" s="1347"/>
      <c r="EY36" s="1347"/>
      <c r="EZ36" s="1348"/>
      <c r="FA36" s="1349"/>
      <c r="FB36" s="1381"/>
      <c r="FC36" s="1382"/>
      <c r="FD36" s="44"/>
      <c r="FE36" s="60"/>
      <c r="FF36" s="61"/>
      <c r="FG36" s="61"/>
      <c r="FH36" s="62"/>
      <c r="FI36" s="63"/>
      <c r="FJ36" s="44"/>
      <c r="FK36" s="44"/>
      <c r="FL36" s="44"/>
      <c r="FM36"/>
      <c r="FN36" s="1346"/>
      <c r="FO36" s="1347"/>
      <c r="FP36" s="1347"/>
      <c r="FQ36" s="1347"/>
      <c r="FR36" s="1347"/>
      <c r="FS36" s="1347"/>
      <c r="FT36" s="1347"/>
      <c r="FU36" s="1347"/>
      <c r="FV36" s="1347"/>
      <c r="FW36" s="1347"/>
      <c r="FX36" s="1348"/>
      <c r="FY36" s="1349"/>
      <c r="FZ36" s="1381"/>
      <c r="GA36" s="1382"/>
      <c r="GB36" s="44"/>
      <c r="GC36" s="60"/>
      <c r="GD36" s="61"/>
      <c r="GE36" s="61"/>
      <c r="GF36" s="62"/>
      <c r="GG36" s="63"/>
      <c r="GH36" s="44"/>
      <c r="GI36" s="44"/>
      <c r="GJ36" s="44"/>
      <c r="GK36"/>
      <c r="GL36" s="1346"/>
      <c r="GM36" s="1347"/>
      <c r="GN36" s="1347"/>
      <c r="GO36" s="1347"/>
      <c r="GP36" s="1347"/>
      <c r="GQ36" s="1347"/>
      <c r="GR36" s="1347"/>
      <c r="GS36" s="1347"/>
      <c r="GT36" s="1347"/>
      <c r="GU36" s="1347"/>
      <c r="GV36" s="1348"/>
      <c r="GW36" s="1349"/>
      <c r="GX36" s="1381"/>
      <c r="GY36" s="1382"/>
      <c r="GZ36" s="1"/>
      <c r="HA36" s="201"/>
      <c r="HB36" s="202"/>
      <c r="HC36" s="202"/>
      <c r="HD36" s="601"/>
      <c r="HE36" s="204"/>
      <c r="HF36" s="1"/>
      <c r="HG36" s="1"/>
      <c r="HH36" s="1"/>
      <c r="HI36"/>
      <c r="HJ36" s="1346"/>
      <c r="HK36" s="1347"/>
      <c r="HL36" s="1347"/>
      <c r="HM36" s="1347"/>
      <c r="HN36" s="1347"/>
      <c r="HO36" s="1347"/>
      <c r="HP36" s="1347"/>
      <c r="HQ36" s="1347"/>
      <c r="HR36" s="1347"/>
      <c r="HS36" s="1347"/>
      <c r="HT36" s="1348"/>
      <c r="HU36" s="1349"/>
      <c r="HV36" s="1381"/>
      <c r="HW36" s="1382"/>
      <c r="HX36" s="1"/>
      <c r="HY36" s="201"/>
      <c r="HZ36" s="202"/>
      <c r="IA36" s="202"/>
      <c r="IB36" s="601"/>
      <c r="IC36" s="204"/>
      <c r="ID36" s="1"/>
      <c r="IE36" s="1"/>
      <c r="IF36" s="1"/>
      <c r="IG36"/>
      <c r="IH36"/>
    </row>
    <row r="37" spans="1:242" s="444" customFormat="1" ht="12" customHeight="1" x14ac:dyDescent="0.25">
      <c r="A37"/>
      <c r="B37" s="1346"/>
      <c r="C37" s="1347"/>
      <c r="D37" s="1347"/>
      <c r="E37" s="1347"/>
      <c r="F37" s="1347"/>
      <c r="G37" s="1347"/>
      <c r="H37" s="1347"/>
      <c r="I37" s="1347"/>
      <c r="J37" s="1347"/>
      <c r="K37" s="1347"/>
      <c r="L37" s="1348"/>
      <c r="M37" s="1349"/>
      <c r="N37" s="1347"/>
      <c r="O37" s="1350"/>
      <c r="P37" s="1"/>
      <c r="Q37" s="404"/>
      <c r="R37"/>
      <c r="S37"/>
      <c r="T37" s="598"/>
      <c r="U37" s="406"/>
      <c r="V37" s="1"/>
      <c r="W37" s="1"/>
      <c r="X37" s="1"/>
      <c r="Y37"/>
      <c r="Z37" s="1346"/>
      <c r="AA37" s="1347"/>
      <c r="AB37" s="1347"/>
      <c r="AC37" s="1347"/>
      <c r="AD37" s="1347"/>
      <c r="AE37" s="1347"/>
      <c r="AF37" s="1347"/>
      <c r="AG37" s="1347"/>
      <c r="AH37" s="1347"/>
      <c r="AI37" s="1347"/>
      <c r="AJ37" s="1348"/>
      <c r="AK37" s="1349"/>
      <c r="AL37" s="1347"/>
      <c r="AM37" s="1350"/>
      <c r="AN37" s="1"/>
      <c r="AO37" s="404"/>
      <c r="AP37"/>
      <c r="AQ37"/>
      <c r="AR37" s="598"/>
      <c r="AS37" s="406"/>
      <c r="AT37" s="1"/>
      <c r="AU37" s="1"/>
      <c r="AV37" s="1"/>
      <c r="AW37"/>
      <c r="AX37" s="1346"/>
      <c r="AY37" s="1347"/>
      <c r="AZ37" s="1347"/>
      <c r="BA37" s="1347"/>
      <c r="BB37" s="1347"/>
      <c r="BC37" s="1347"/>
      <c r="BD37" s="1347"/>
      <c r="BE37" s="1347"/>
      <c r="BF37" s="1347"/>
      <c r="BG37" s="1347"/>
      <c r="BH37" s="1348"/>
      <c r="BI37" s="1349"/>
      <c r="BJ37" s="1347"/>
      <c r="BK37" s="1350"/>
      <c r="BL37" s="1"/>
      <c r="BM37" s="404"/>
      <c r="BN37"/>
      <c r="BO37"/>
      <c r="BP37" s="598"/>
      <c r="BQ37" s="406"/>
      <c r="BR37" s="1"/>
      <c r="BS37" s="1"/>
      <c r="BT37" s="1"/>
      <c r="BU37"/>
      <c r="BV37" s="1346"/>
      <c r="BW37" s="1347"/>
      <c r="BX37" s="1347"/>
      <c r="BY37" s="1347"/>
      <c r="BZ37" s="1347"/>
      <c r="CA37" s="1347"/>
      <c r="CB37" s="1347"/>
      <c r="CC37" s="1347"/>
      <c r="CD37" s="1347"/>
      <c r="CE37" s="1347"/>
      <c r="CF37" s="1348"/>
      <c r="CG37" s="1349"/>
      <c r="CH37" s="1347"/>
      <c r="CI37" s="1350"/>
      <c r="CJ37" s="1"/>
      <c r="CK37" s="404"/>
      <c r="CL37"/>
      <c r="CM37"/>
      <c r="CN37" s="598"/>
      <c r="CO37" s="406"/>
      <c r="CP37" s="1"/>
      <c r="CQ37" s="1"/>
      <c r="CR37" s="1"/>
      <c r="CS37"/>
      <c r="CT37" s="1346"/>
      <c r="CU37" s="1347"/>
      <c r="CV37" s="1347"/>
      <c r="CW37" s="1347"/>
      <c r="CX37" s="1347"/>
      <c r="CY37" s="1347"/>
      <c r="CZ37" s="1347"/>
      <c r="DA37" s="1347"/>
      <c r="DB37" s="1347"/>
      <c r="DC37" s="1347"/>
      <c r="DD37" s="1348"/>
      <c r="DE37" s="1349"/>
      <c r="DF37" s="1347"/>
      <c r="DG37" s="1350"/>
      <c r="DH37" s="1"/>
      <c r="DI37" s="404"/>
      <c r="DJ37"/>
      <c r="DK37"/>
      <c r="DL37" s="598"/>
      <c r="DM37" s="406"/>
      <c r="DN37" s="1"/>
      <c r="DO37" s="1"/>
      <c r="DP37" s="1"/>
      <c r="DQ37"/>
      <c r="DR37" s="1346"/>
      <c r="DS37" s="1347"/>
      <c r="DT37" s="1347"/>
      <c r="DU37" s="1347"/>
      <c r="DV37" s="1347"/>
      <c r="DW37" s="1347"/>
      <c r="DX37" s="1347"/>
      <c r="DY37" s="1347"/>
      <c r="DZ37" s="1347"/>
      <c r="EA37" s="1347"/>
      <c r="EB37" s="1348"/>
      <c r="EC37" s="1349"/>
      <c r="ED37" s="1347"/>
      <c r="EE37" s="1350"/>
      <c r="EF37" s="1"/>
      <c r="EG37" s="404"/>
      <c r="EH37"/>
      <c r="EI37"/>
      <c r="EJ37" s="598"/>
      <c r="EK37" s="406"/>
      <c r="EL37" s="1"/>
      <c r="EM37" s="1"/>
      <c r="EN37" s="1"/>
      <c r="EO37"/>
      <c r="EP37" s="1346"/>
      <c r="EQ37" s="1347"/>
      <c r="ER37" s="1347"/>
      <c r="ES37" s="1347"/>
      <c r="ET37" s="1347"/>
      <c r="EU37" s="1347"/>
      <c r="EV37" s="1347"/>
      <c r="EW37" s="1347"/>
      <c r="EX37" s="1347"/>
      <c r="EY37" s="1347"/>
      <c r="EZ37" s="1348"/>
      <c r="FA37" s="1349"/>
      <c r="FB37" s="1347"/>
      <c r="FC37" s="1350"/>
      <c r="FD37" s="44"/>
      <c r="FE37" s="64"/>
      <c r="FF37" s="45"/>
      <c r="FG37" s="45"/>
      <c r="FH37" s="59"/>
      <c r="FI37" s="65"/>
      <c r="FJ37" s="44"/>
      <c r="FK37" s="44"/>
      <c r="FL37" s="44"/>
      <c r="FM37"/>
      <c r="FN37" s="1346"/>
      <c r="FO37" s="1347"/>
      <c r="FP37" s="1347"/>
      <c r="FQ37" s="1347"/>
      <c r="FR37" s="1347"/>
      <c r="FS37" s="1347"/>
      <c r="FT37" s="1347"/>
      <c r="FU37" s="1347"/>
      <c r="FV37" s="1347"/>
      <c r="FW37" s="1347"/>
      <c r="FX37" s="1348"/>
      <c r="FY37" s="1349"/>
      <c r="FZ37" s="1347"/>
      <c r="GA37" s="1350"/>
      <c r="GB37" s="44"/>
      <c r="GC37" s="64"/>
      <c r="GD37" s="45"/>
      <c r="GE37" s="45"/>
      <c r="GF37" s="59"/>
      <c r="GG37" s="65"/>
      <c r="GH37" s="44"/>
      <c r="GI37" s="44"/>
      <c r="GJ37" s="44"/>
      <c r="GK37"/>
      <c r="GL37" s="1346"/>
      <c r="GM37" s="1347"/>
      <c r="GN37" s="1347"/>
      <c r="GO37" s="1347"/>
      <c r="GP37" s="1347"/>
      <c r="GQ37" s="1347"/>
      <c r="GR37" s="1347"/>
      <c r="GS37" s="1347"/>
      <c r="GT37" s="1347"/>
      <c r="GU37" s="1347"/>
      <c r="GV37" s="1348"/>
      <c r="GW37" s="1349"/>
      <c r="GX37" s="1347"/>
      <c r="GY37" s="1350"/>
      <c r="GZ37" s="1"/>
      <c r="HA37" s="404"/>
      <c r="HB37"/>
      <c r="HC37"/>
      <c r="HD37" s="598"/>
      <c r="HE37" s="406"/>
      <c r="HF37" s="1"/>
      <c r="HG37" s="1"/>
      <c r="HH37" s="1"/>
      <c r="HI37"/>
      <c r="HJ37" s="1346"/>
      <c r="HK37" s="1347"/>
      <c r="HL37" s="1347"/>
      <c r="HM37" s="1347"/>
      <c r="HN37" s="1347"/>
      <c r="HO37" s="1347"/>
      <c r="HP37" s="1347"/>
      <c r="HQ37" s="1347"/>
      <c r="HR37" s="1347"/>
      <c r="HS37" s="1347"/>
      <c r="HT37" s="1348"/>
      <c r="HU37" s="1349"/>
      <c r="HV37" s="1347"/>
      <c r="HW37" s="1350"/>
      <c r="HX37" s="1"/>
      <c r="HY37" s="404"/>
      <c r="HZ37"/>
      <c r="IA37"/>
      <c r="IB37" s="598"/>
      <c r="IC37" s="406"/>
      <c r="ID37" s="1"/>
      <c r="IE37" s="1"/>
      <c r="IF37" s="1"/>
      <c r="IG37"/>
      <c r="IH37"/>
    </row>
    <row r="38" spans="1:242" s="444" customFormat="1" ht="12" customHeight="1" thickBot="1" x14ac:dyDescent="0.3">
      <c r="A38"/>
      <c r="B38" s="1346"/>
      <c r="C38" s="1347"/>
      <c r="D38" s="1347"/>
      <c r="E38" s="1347"/>
      <c r="F38" s="1347"/>
      <c r="G38" s="1347"/>
      <c r="H38" s="1347"/>
      <c r="I38" s="1347"/>
      <c r="J38" s="1347"/>
      <c r="K38" s="1347"/>
      <c r="L38" s="1348"/>
      <c r="M38" s="1355"/>
      <c r="N38" s="1356"/>
      <c r="O38" s="1357"/>
      <c r="P38" s="1"/>
      <c r="Q38" s="1409">
        <f>O30+M40</f>
        <v>0</v>
      </c>
      <c r="R38" s="1410"/>
      <c r="S38" s="1447" t="str">
        <f>Feuil1!$D$6</f>
        <v>UM</v>
      </c>
      <c r="T38" s="1448"/>
      <c r="U38" s="1449"/>
      <c r="V38" s="1"/>
      <c r="W38" s="1"/>
      <c r="X38" s="1"/>
      <c r="Y38"/>
      <c r="Z38" s="1346"/>
      <c r="AA38" s="1347"/>
      <c r="AB38" s="1347"/>
      <c r="AC38" s="1347"/>
      <c r="AD38" s="1347"/>
      <c r="AE38" s="1347"/>
      <c r="AF38" s="1347"/>
      <c r="AG38" s="1347"/>
      <c r="AH38" s="1347"/>
      <c r="AI38" s="1347"/>
      <c r="AJ38" s="1348"/>
      <c r="AK38" s="1355"/>
      <c r="AL38" s="1356"/>
      <c r="AM38" s="1357"/>
      <c r="AN38" s="1"/>
      <c r="AO38" s="1353">
        <f>AM30+AK40</f>
        <v>0</v>
      </c>
      <c r="AP38" s="1354"/>
      <c r="AQ38" s="1343" t="str">
        <f>Feuil1!$D$6</f>
        <v>UM</v>
      </c>
      <c r="AR38" s="1344"/>
      <c r="AS38" s="1345"/>
      <c r="AT38" s="1"/>
      <c r="AU38" s="1"/>
      <c r="AV38" s="1"/>
      <c r="AW38"/>
      <c r="AX38" s="1346"/>
      <c r="AY38" s="1347"/>
      <c r="AZ38" s="1347"/>
      <c r="BA38" s="1347"/>
      <c r="BB38" s="1347"/>
      <c r="BC38" s="1347"/>
      <c r="BD38" s="1347"/>
      <c r="BE38" s="1347"/>
      <c r="BF38" s="1347"/>
      <c r="BG38" s="1347"/>
      <c r="BH38" s="1348"/>
      <c r="BI38" s="1355"/>
      <c r="BJ38" s="1356"/>
      <c r="BK38" s="1357"/>
      <c r="BL38" s="1"/>
      <c r="BM38" s="1353">
        <f>BK30+BI40</f>
        <v>0</v>
      </c>
      <c r="BN38" s="1354"/>
      <c r="BO38" s="1343" t="str">
        <f>Feuil1!$D$6</f>
        <v>UM</v>
      </c>
      <c r="BP38" s="1344"/>
      <c r="BQ38" s="1345"/>
      <c r="BR38" s="1"/>
      <c r="BS38" s="1"/>
      <c r="BT38" s="1"/>
      <c r="BU38"/>
      <c r="BV38" s="1346"/>
      <c r="BW38" s="1347"/>
      <c r="BX38" s="1347"/>
      <c r="BY38" s="1347"/>
      <c r="BZ38" s="1347"/>
      <c r="CA38" s="1347"/>
      <c r="CB38" s="1347"/>
      <c r="CC38" s="1347"/>
      <c r="CD38" s="1347"/>
      <c r="CE38" s="1347"/>
      <c r="CF38" s="1348"/>
      <c r="CG38" s="1355"/>
      <c r="CH38" s="1356"/>
      <c r="CI38" s="1357"/>
      <c r="CJ38" s="1"/>
      <c r="CK38" s="1353">
        <f>CI30+CG40</f>
        <v>0</v>
      </c>
      <c r="CL38" s="1354"/>
      <c r="CM38" s="1343" t="str">
        <f>Feuil1!$D$6</f>
        <v>UM</v>
      </c>
      <c r="CN38" s="1344"/>
      <c r="CO38" s="1345"/>
      <c r="CP38" s="1"/>
      <c r="CQ38" s="1"/>
      <c r="CR38" s="1"/>
      <c r="CS38"/>
      <c r="CT38" s="1346"/>
      <c r="CU38" s="1347"/>
      <c r="CV38" s="1347"/>
      <c r="CW38" s="1347"/>
      <c r="CX38" s="1347"/>
      <c r="CY38" s="1347"/>
      <c r="CZ38" s="1347"/>
      <c r="DA38" s="1347"/>
      <c r="DB38" s="1347"/>
      <c r="DC38" s="1347"/>
      <c r="DD38" s="1348"/>
      <c r="DE38" s="1355"/>
      <c r="DF38" s="1356"/>
      <c r="DG38" s="1357"/>
      <c r="DH38" s="1"/>
      <c r="DI38" s="1353">
        <f>DG30+DE40</f>
        <v>0</v>
      </c>
      <c r="DJ38" s="1354"/>
      <c r="DK38" s="1343" t="str">
        <f>Feuil1!$D$6</f>
        <v>UM</v>
      </c>
      <c r="DL38" s="1344"/>
      <c r="DM38" s="1345"/>
      <c r="DN38" s="1"/>
      <c r="DO38" s="1"/>
      <c r="DP38" s="1"/>
      <c r="DQ38"/>
      <c r="DR38" s="1346"/>
      <c r="DS38" s="1347"/>
      <c r="DT38" s="1347"/>
      <c r="DU38" s="1347"/>
      <c r="DV38" s="1347"/>
      <c r="DW38" s="1347"/>
      <c r="DX38" s="1347"/>
      <c r="DY38" s="1347"/>
      <c r="DZ38" s="1347"/>
      <c r="EA38" s="1347"/>
      <c r="EB38" s="1348"/>
      <c r="EC38" s="1355"/>
      <c r="ED38" s="1356"/>
      <c r="EE38" s="1357"/>
      <c r="EF38" s="1"/>
      <c r="EG38" s="1353">
        <f>EE30+EC40</f>
        <v>0</v>
      </c>
      <c r="EH38" s="1354"/>
      <c r="EI38" s="1343" t="str">
        <f>Feuil1!$D$6</f>
        <v>UM</v>
      </c>
      <c r="EJ38" s="1344"/>
      <c r="EK38" s="1345"/>
      <c r="EL38" s="1"/>
      <c r="EM38" s="1"/>
      <c r="EN38" s="1"/>
      <c r="EO38"/>
      <c r="EP38" s="1346"/>
      <c r="EQ38" s="1347"/>
      <c r="ER38" s="1347"/>
      <c r="ES38" s="1347"/>
      <c r="ET38" s="1347"/>
      <c r="EU38" s="1347"/>
      <c r="EV38" s="1347"/>
      <c r="EW38" s="1347"/>
      <c r="EX38" s="1347"/>
      <c r="EY38" s="1347"/>
      <c r="EZ38" s="1348"/>
      <c r="FA38" s="1355"/>
      <c r="FB38" s="1356"/>
      <c r="FC38" s="1357"/>
      <c r="FD38" s="44"/>
      <c r="FE38" s="1351">
        <f>FC30+FA40</f>
        <v>0</v>
      </c>
      <c r="FF38" s="1352"/>
      <c r="FG38" s="1343" t="str">
        <f>Feuil1!$D$6</f>
        <v>UM</v>
      </c>
      <c r="FH38" s="1344"/>
      <c r="FI38" s="1345"/>
      <c r="FJ38" s="44"/>
      <c r="FK38" s="44"/>
      <c r="FL38" s="44"/>
      <c r="FM38"/>
      <c r="FN38" s="1346"/>
      <c r="FO38" s="1347"/>
      <c r="FP38" s="1347"/>
      <c r="FQ38" s="1347"/>
      <c r="FR38" s="1347"/>
      <c r="FS38" s="1347"/>
      <c r="FT38" s="1347"/>
      <c r="FU38" s="1347"/>
      <c r="FV38" s="1347"/>
      <c r="FW38" s="1347"/>
      <c r="FX38" s="1348"/>
      <c r="FY38" s="1355"/>
      <c r="FZ38" s="1356"/>
      <c r="GA38" s="1357"/>
      <c r="GB38" s="44"/>
      <c r="GC38" s="1351">
        <f>GA30+FY40</f>
        <v>0</v>
      </c>
      <c r="GD38" s="1352"/>
      <c r="GE38" s="1343" t="str">
        <f>Feuil1!$D$6</f>
        <v>UM</v>
      </c>
      <c r="GF38" s="1344"/>
      <c r="GG38" s="1345"/>
      <c r="GH38" s="44"/>
      <c r="GI38" s="44"/>
      <c r="GJ38" s="44"/>
      <c r="GK38"/>
      <c r="GL38" s="1346"/>
      <c r="GM38" s="1347"/>
      <c r="GN38" s="1347"/>
      <c r="GO38" s="1347"/>
      <c r="GP38" s="1347"/>
      <c r="GQ38" s="1347"/>
      <c r="GR38" s="1347"/>
      <c r="GS38" s="1347"/>
      <c r="GT38" s="1347"/>
      <c r="GU38" s="1347"/>
      <c r="GV38" s="1348"/>
      <c r="GW38" s="1355"/>
      <c r="GX38" s="1356"/>
      <c r="GY38" s="1357"/>
      <c r="GZ38" s="1"/>
      <c r="HA38" s="1353">
        <f>GY30+GW40</f>
        <v>0</v>
      </c>
      <c r="HB38" s="1354"/>
      <c r="HC38" s="1343" t="str">
        <f>Feuil1!$D$6</f>
        <v>UM</v>
      </c>
      <c r="HD38" s="1344"/>
      <c r="HE38" s="1345"/>
      <c r="HF38" s="1"/>
      <c r="HG38" s="1"/>
      <c r="HH38" s="1"/>
      <c r="HI38"/>
      <c r="HJ38" s="1346"/>
      <c r="HK38" s="1347"/>
      <c r="HL38" s="1347"/>
      <c r="HM38" s="1347"/>
      <c r="HN38" s="1347"/>
      <c r="HO38" s="1347"/>
      <c r="HP38" s="1347"/>
      <c r="HQ38" s="1347"/>
      <c r="HR38" s="1347"/>
      <c r="HS38" s="1347"/>
      <c r="HT38" s="1348"/>
      <c r="HU38" s="1355"/>
      <c r="HV38" s="1356"/>
      <c r="HW38" s="1357"/>
      <c r="HX38" s="1"/>
      <c r="HY38" s="1353">
        <f>HW30+HU40</f>
        <v>0</v>
      </c>
      <c r="HZ38" s="1354"/>
      <c r="IA38" s="1343" t="str">
        <f>Feuil1!$D$6</f>
        <v>UM</v>
      </c>
      <c r="IB38" s="1344"/>
      <c r="IC38" s="1345"/>
      <c r="ID38" s="1"/>
      <c r="IE38" s="1"/>
      <c r="IF38" s="1"/>
      <c r="IG38"/>
      <c r="IH38"/>
    </row>
    <row r="39" spans="1:242" s="602" customFormat="1" ht="12" customHeight="1" thickBot="1" x14ac:dyDescent="0.3">
      <c r="A39"/>
      <c r="B39" s="1360"/>
      <c r="C39" s="1361"/>
      <c r="D39" s="1361"/>
      <c r="E39" s="1361"/>
      <c r="F39" s="1361"/>
      <c r="G39" s="1361"/>
      <c r="H39" s="1361"/>
      <c r="I39" s="1361"/>
      <c r="J39" s="1361"/>
      <c r="K39" s="1361"/>
      <c r="L39" s="1362"/>
      <c r="M39" s="1363"/>
      <c r="N39" s="1364"/>
      <c r="O39" s="1365"/>
      <c r="P39" s="1"/>
      <c r="Q39" s="1444" t="s">
        <v>189</v>
      </c>
      <c r="R39" s="1436"/>
      <c r="S39" s="1436"/>
      <c r="T39" s="1436"/>
      <c r="U39" s="1436"/>
      <c r="V39" s="1436"/>
      <c r="W39" s="1436"/>
      <c r="X39" s="1437"/>
      <c r="Y39"/>
      <c r="Z39" s="1360"/>
      <c r="AA39" s="1361"/>
      <c r="AB39" s="1361"/>
      <c r="AC39" s="1361"/>
      <c r="AD39" s="1361"/>
      <c r="AE39" s="1361"/>
      <c r="AF39" s="1361"/>
      <c r="AG39" s="1361"/>
      <c r="AH39" s="1361"/>
      <c r="AI39" s="1361"/>
      <c r="AJ39" s="1362"/>
      <c r="AK39" s="1363"/>
      <c r="AL39" s="1364"/>
      <c r="AM39" s="1365"/>
      <c r="AN39" s="1"/>
      <c r="AO39" s="1444" t="s">
        <v>189</v>
      </c>
      <c r="AP39" s="1436"/>
      <c r="AQ39" s="1436"/>
      <c r="AR39" s="1436"/>
      <c r="AS39" s="1436"/>
      <c r="AT39" s="1436"/>
      <c r="AU39" s="1436"/>
      <c r="AV39" s="1437"/>
      <c r="AW39"/>
      <c r="AX39" s="1360"/>
      <c r="AY39" s="1361"/>
      <c r="AZ39" s="1361"/>
      <c r="BA39" s="1361"/>
      <c r="BB39" s="1361"/>
      <c r="BC39" s="1361"/>
      <c r="BD39" s="1361"/>
      <c r="BE39" s="1361"/>
      <c r="BF39" s="1361"/>
      <c r="BG39" s="1361"/>
      <c r="BH39" s="1362"/>
      <c r="BI39" s="1363"/>
      <c r="BJ39" s="1364"/>
      <c r="BK39" s="1365"/>
      <c r="BL39" s="1"/>
      <c r="BM39" s="1444" t="s">
        <v>189</v>
      </c>
      <c r="BN39" s="1436"/>
      <c r="BO39" s="1436"/>
      <c r="BP39" s="1436"/>
      <c r="BQ39" s="1436"/>
      <c r="BR39" s="1436"/>
      <c r="BS39" s="1436"/>
      <c r="BT39" s="1437"/>
      <c r="BU39"/>
      <c r="BV39" s="1360"/>
      <c r="BW39" s="1361"/>
      <c r="BX39" s="1361"/>
      <c r="BY39" s="1361"/>
      <c r="BZ39" s="1361"/>
      <c r="CA39" s="1361"/>
      <c r="CB39" s="1361"/>
      <c r="CC39" s="1361"/>
      <c r="CD39" s="1361"/>
      <c r="CE39" s="1361"/>
      <c r="CF39" s="1362"/>
      <c r="CG39" s="1363"/>
      <c r="CH39" s="1364"/>
      <c r="CI39" s="1365"/>
      <c r="CJ39" s="1"/>
      <c r="CK39" s="1444" t="s">
        <v>189</v>
      </c>
      <c r="CL39" s="1436"/>
      <c r="CM39" s="1436"/>
      <c r="CN39" s="1436"/>
      <c r="CO39" s="1436"/>
      <c r="CP39" s="1436"/>
      <c r="CQ39" s="1436"/>
      <c r="CR39" s="1437"/>
      <c r="CS39"/>
      <c r="CT39" s="1360"/>
      <c r="CU39" s="1361"/>
      <c r="CV39" s="1361"/>
      <c r="CW39" s="1361"/>
      <c r="CX39" s="1361"/>
      <c r="CY39" s="1361"/>
      <c r="CZ39" s="1361"/>
      <c r="DA39" s="1361"/>
      <c r="DB39" s="1361"/>
      <c r="DC39" s="1361"/>
      <c r="DD39" s="1362"/>
      <c r="DE39" s="1363"/>
      <c r="DF39" s="1364"/>
      <c r="DG39" s="1365"/>
      <c r="DH39" s="1"/>
      <c r="DI39" s="1444" t="s">
        <v>189</v>
      </c>
      <c r="DJ39" s="1436"/>
      <c r="DK39" s="1436"/>
      <c r="DL39" s="1436"/>
      <c r="DM39" s="1436"/>
      <c r="DN39" s="1436"/>
      <c r="DO39" s="1436"/>
      <c r="DP39" s="1437"/>
      <c r="DQ39"/>
      <c r="DR39" s="1360"/>
      <c r="DS39" s="1361"/>
      <c r="DT39" s="1361"/>
      <c r="DU39" s="1361"/>
      <c r="DV39" s="1361"/>
      <c r="DW39" s="1361"/>
      <c r="DX39" s="1361"/>
      <c r="DY39" s="1361"/>
      <c r="DZ39" s="1361"/>
      <c r="EA39" s="1361"/>
      <c r="EB39" s="1362"/>
      <c r="EC39" s="1363"/>
      <c r="ED39" s="1364"/>
      <c r="EE39" s="1365"/>
      <c r="EF39" s="1"/>
      <c r="EG39" s="1444" t="s">
        <v>189</v>
      </c>
      <c r="EH39" s="1436"/>
      <c r="EI39" s="1436"/>
      <c r="EJ39" s="1436"/>
      <c r="EK39" s="1436"/>
      <c r="EL39" s="1436"/>
      <c r="EM39" s="1436"/>
      <c r="EN39" s="1437"/>
      <c r="EO39"/>
      <c r="EP39" s="1360"/>
      <c r="EQ39" s="1361"/>
      <c r="ER39" s="1361"/>
      <c r="ES39" s="1361"/>
      <c r="ET39" s="1361"/>
      <c r="EU39" s="1361"/>
      <c r="EV39" s="1361"/>
      <c r="EW39" s="1361"/>
      <c r="EX39" s="1361"/>
      <c r="EY39" s="1361"/>
      <c r="EZ39" s="1362"/>
      <c r="FA39" s="1363"/>
      <c r="FB39" s="1364"/>
      <c r="FC39" s="1365"/>
      <c r="FD39" s="44"/>
      <c r="FE39" s="1444" t="s">
        <v>189</v>
      </c>
      <c r="FF39" s="1436"/>
      <c r="FG39" s="1436"/>
      <c r="FH39" s="1436"/>
      <c r="FI39" s="1436"/>
      <c r="FJ39" s="1436"/>
      <c r="FK39" s="1436"/>
      <c r="FL39" s="1437"/>
      <c r="FM39"/>
      <c r="FN39" s="1360"/>
      <c r="FO39" s="1361"/>
      <c r="FP39" s="1361"/>
      <c r="FQ39" s="1361"/>
      <c r="FR39" s="1361"/>
      <c r="FS39" s="1361"/>
      <c r="FT39" s="1361"/>
      <c r="FU39" s="1361"/>
      <c r="FV39" s="1361"/>
      <c r="FW39" s="1361"/>
      <c r="FX39" s="1362"/>
      <c r="FY39" s="1363"/>
      <c r="FZ39" s="1364"/>
      <c r="GA39" s="1365"/>
      <c r="GB39" s="44"/>
      <c r="GC39" s="1444" t="s">
        <v>189</v>
      </c>
      <c r="GD39" s="1436"/>
      <c r="GE39" s="1436"/>
      <c r="GF39" s="1436"/>
      <c r="GG39" s="1436"/>
      <c r="GH39" s="1436"/>
      <c r="GI39" s="1436"/>
      <c r="GJ39" s="1437"/>
      <c r="GK39"/>
      <c r="GL39" s="1360"/>
      <c r="GM39" s="1361"/>
      <c r="GN39" s="1361"/>
      <c r="GO39" s="1361"/>
      <c r="GP39" s="1361"/>
      <c r="GQ39" s="1361"/>
      <c r="GR39" s="1361"/>
      <c r="GS39" s="1361"/>
      <c r="GT39" s="1361"/>
      <c r="GU39" s="1361"/>
      <c r="GV39" s="1362"/>
      <c r="GW39" s="1363"/>
      <c r="GX39" s="1364"/>
      <c r="GY39" s="1365"/>
      <c r="GZ39" s="1"/>
      <c r="HA39" s="1444" t="s">
        <v>189</v>
      </c>
      <c r="HB39" s="1436"/>
      <c r="HC39" s="1436"/>
      <c r="HD39" s="1436"/>
      <c r="HE39" s="1436"/>
      <c r="HF39" s="1436"/>
      <c r="HG39" s="1436"/>
      <c r="HH39" s="1437"/>
      <c r="HI39"/>
      <c r="HJ39" s="1360"/>
      <c r="HK39" s="1361"/>
      <c r="HL39" s="1361"/>
      <c r="HM39" s="1361"/>
      <c r="HN39" s="1361"/>
      <c r="HO39" s="1361"/>
      <c r="HP39" s="1361"/>
      <c r="HQ39" s="1361"/>
      <c r="HR39" s="1361"/>
      <c r="HS39" s="1361"/>
      <c r="HT39" s="1362"/>
      <c r="HU39" s="1363"/>
      <c r="HV39" s="1364"/>
      <c r="HW39" s="1365"/>
      <c r="HX39" s="1"/>
      <c r="HY39" s="1444" t="s">
        <v>189</v>
      </c>
      <c r="HZ39" s="1436"/>
      <c r="IA39" s="1436"/>
      <c r="IB39" s="1436"/>
      <c r="IC39" s="1436"/>
      <c r="ID39" s="1436"/>
      <c r="IE39" s="1436"/>
      <c r="IF39" s="1437"/>
      <c r="IG39"/>
      <c r="IH39"/>
    </row>
    <row r="40" spans="1:242" s="225" customFormat="1" ht="12" customHeight="1" thickBot="1" x14ac:dyDescent="0.3">
      <c r="A40"/>
      <c r="B40"/>
      <c r="C40" s="1"/>
      <c r="D40" s="1"/>
      <c r="E40" s="1"/>
      <c r="F40" s="1"/>
      <c r="G40" s="1"/>
      <c r="H40" s="1"/>
      <c r="I40" s="1"/>
      <c r="J40" s="1"/>
      <c r="K40" s="205" t="s">
        <v>21</v>
      </c>
      <c r="L40" s="206"/>
      <c r="M40" s="1406">
        <f>M36+M37+M38+M39</f>
        <v>0</v>
      </c>
      <c r="N40" s="1407"/>
      <c r="O40" s="1408"/>
      <c r="P40" s="1"/>
      <c r="Q40" s="1438"/>
      <c r="R40" s="1319"/>
      <c r="S40" s="1319"/>
      <c r="T40" s="1319"/>
      <c r="U40" s="1319"/>
      <c r="V40" s="1319"/>
      <c r="W40" s="1319"/>
      <c r="X40" s="1439"/>
      <c r="Y40"/>
      <c r="Z40"/>
      <c r="AA40" s="1"/>
      <c r="AB40" s="1"/>
      <c r="AC40" s="1"/>
      <c r="AD40" s="1"/>
      <c r="AE40" s="1"/>
      <c r="AF40" s="1"/>
      <c r="AG40" s="1"/>
      <c r="AH40" s="1"/>
      <c r="AI40" s="205" t="s">
        <v>21</v>
      </c>
      <c r="AJ40" s="206"/>
      <c r="AK40" s="1406">
        <f>AK36+AK37+AK38+AK39</f>
        <v>0</v>
      </c>
      <c r="AL40" s="1407"/>
      <c r="AM40" s="1408"/>
      <c r="AN40" s="1"/>
      <c r="AO40" s="1438"/>
      <c r="AP40" s="1319"/>
      <c r="AQ40" s="1319"/>
      <c r="AR40" s="1319"/>
      <c r="AS40" s="1319"/>
      <c r="AT40" s="1319"/>
      <c r="AU40" s="1319"/>
      <c r="AV40" s="1439"/>
      <c r="AW40"/>
      <c r="AX40"/>
      <c r="AY40" s="1"/>
      <c r="AZ40" s="1"/>
      <c r="BA40" s="1"/>
      <c r="BB40" s="1"/>
      <c r="BC40" s="1"/>
      <c r="BD40" s="1"/>
      <c r="BE40" s="1"/>
      <c r="BF40" s="1"/>
      <c r="BG40" s="205" t="s">
        <v>21</v>
      </c>
      <c r="BH40" s="206"/>
      <c r="BI40" s="1406">
        <f>BI36+BI37+BI38+BI39</f>
        <v>0</v>
      </c>
      <c r="BJ40" s="1407"/>
      <c r="BK40" s="1408"/>
      <c r="BL40" s="1"/>
      <c r="BM40" s="1438"/>
      <c r="BN40" s="1319"/>
      <c r="BO40" s="1319"/>
      <c r="BP40" s="1319"/>
      <c r="BQ40" s="1319"/>
      <c r="BR40" s="1319"/>
      <c r="BS40" s="1319"/>
      <c r="BT40" s="1439"/>
      <c r="BU40"/>
      <c r="BV40"/>
      <c r="BW40" s="1"/>
      <c r="BX40" s="1"/>
      <c r="BY40" s="1"/>
      <c r="BZ40" s="1"/>
      <c r="CA40" s="1"/>
      <c r="CB40" s="1"/>
      <c r="CC40" s="1"/>
      <c r="CD40" s="1"/>
      <c r="CE40" s="205" t="s">
        <v>21</v>
      </c>
      <c r="CF40" s="206"/>
      <c r="CG40" s="1406">
        <f>CG36+CG37+CG38+CG39</f>
        <v>0</v>
      </c>
      <c r="CH40" s="1407"/>
      <c r="CI40" s="1408"/>
      <c r="CJ40" s="1"/>
      <c r="CK40" s="1438"/>
      <c r="CL40" s="1319"/>
      <c r="CM40" s="1319"/>
      <c r="CN40" s="1319"/>
      <c r="CO40" s="1319"/>
      <c r="CP40" s="1319"/>
      <c r="CQ40" s="1319"/>
      <c r="CR40" s="1439"/>
      <c r="CS40"/>
      <c r="CT40"/>
      <c r="CU40" s="1"/>
      <c r="CV40" s="1"/>
      <c r="CW40" s="1"/>
      <c r="CX40" s="1"/>
      <c r="CY40" s="1"/>
      <c r="CZ40" s="1"/>
      <c r="DA40" s="1"/>
      <c r="DB40" s="1"/>
      <c r="DC40" s="205" t="s">
        <v>21</v>
      </c>
      <c r="DD40" s="206"/>
      <c r="DE40" s="1406">
        <f>DE36+DE37+DE38+DE39</f>
        <v>0</v>
      </c>
      <c r="DF40" s="1407"/>
      <c r="DG40" s="1408"/>
      <c r="DH40" s="1"/>
      <c r="DI40" s="1438"/>
      <c r="DJ40" s="1319"/>
      <c r="DK40" s="1319"/>
      <c r="DL40" s="1319"/>
      <c r="DM40" s="1319"/>
      <c r="DN40" s="1319"/>
      <c r="DO40" s="1319"/>
      <c r="DP40" s="1439"/>
      <c r="DQ40"/>
      <c r="DR40"/>
      <c r="DS40" s="1"/>
      <c r="DT40" s="1"/>
      <c r="DU40" s="1"/>
      <c r="DV40" s="1"/>
      <c r="DW40" s="1"/>
      <c r="DX40" s="1"/>
      <c r="DY40" s="1"/>
      <c r="DZ40" s="1"/>
      <c r="EA40" s="205" t="s">
        <v>21</v>
      </c>
      <c r="EB40" s="206"/>
      <c r="EC40" s="1406">
        <f>EC36+EC37+EC38+EC39</f>
        <v>0</v>
      </c>
      <c r="ED40" s="1407"/>
      <c r="EE40" s="1408"/>
      <c r="EF40" s="1"/>
      <c r="EG40" s="1438"/>
      <c r="EH40" s="1319"/>
      <c r="EI40" s="1319"/>
      <c r="EJ40" s="1319"/>
      <c r="EK40" s="1319"/>
      <c r="EL40" s="1319"/>
      <c r="EM40" s="1319"/>
      <c r="EN40" s="1439"/>
      <c r="EO40"/>
      <c r="EP40"/>
      <c r="EQ40" s="1"/>
      <c r="ER40" s="1"/>
      <c r="ES40" s="1"/>
      <c r="ET40" s="1"/>
      <c r="EU40" s="1"/>
      <c r="EV40" s="1"/>
      <c r="EW40" s="1"/>
      <c r="EX40" s="1"/>
      <c r="EY40" s="205" t="s">
        <v>21</v>
      </c>
      <c r="EZ40" s="206"/>
      <c r="FA40" s="1406">
        <f>FA36+FA37+FA38+FA39</f>
        <v>0</v>
      </c>
      <c r="FB40" s="1407"/>
      <c r="FC40" s="1408"/>
      <c r="FD40" s="44"/>
      <c r="FE40" s="1438"/>
      <c r="FF40" s="1319"/>
      <c r="FG40" s="1319"/>
      <c r="FH40" s="1319"/>
      <c r="FI40" s="1319"/>
      <c r="FJ40" s="1319"/>
      <c r="FK40" s="1319"/>
      <c r="FL40" s="1439"/>
      <c r="FM40"/>
      <c r="FN40"/>
      <c r="FO40" s="1"/>
      <c r="FP40" s="1"/>
      <c r="FQ40" s="1"/>
      <c r="FR40" s="1"/>
      <c r="FS40" s="1"/>
      <c r="FT40" s="1"/>
      <c r="FU40" s="1"/>
      <c r="FV40" s="1"/>
      <c r="FW40" s="205" t="s">
        <v>21</v>
      </c>
      <c r="FX40" s="206"/>
      <c r="FY40" s="1406">
        <f>FY36+FY37+FY38+FY39</f>
        <v>0</v>
      </c>
      <c r="FZ40" s="1407"/>
      <c r="GA40" s="1408"/>
      <c r="GB40" s="44"/>
      <c r="GC40" s="1438"/>
      <c r="GD40" s="1319"/>
      <c r="GE40" s="1319"/>
      <c r="GF40" s="1319"/>
      <c r="GG40" s="1319"/>
      <c r="GH40" s="1319"/>
      <c r="GI40" s="1319"/>
      <c r="GJ40" s="1439"/>
      <c r="GK40"/>
      <c r="GL40"/>
      <c r="GM40" s="1"/>
      <c r="GN40" s="1"/>
      <c r="GO40" s="1"/>
      <c r="GP40" s="1"/>
      <c r="GQ40" s="1"/>
      <c r="GR40" s="1"/>
      <c r="GS40" s="1"/>
      <c r="GT40" s="1"/>
      <c r="GU40" s="205" t="s">
        <v>21</v>
      </c>
      <c r="GV40" s="206"/>
      <c r="GW40" s="1406">
        <f>GW36+GW37+GW38+GW39</f>
        <v>0</v>
      </c>
      <c r="GX40" s="1407"/>
      <c r="GY40" s="1408"/>
      <c r="GZ40" s="1"/>
      <c r="HA40" s="1438"/>
      <c r="HB40" s="1319"/>
      <c r="HC40" s="1319"/>
      <c r="HD40" s="1319"/>
      <c r="HE40" s="1319"/>
      <c r="HF40" s="1319"/>
      <c r="HG40" s="1319"/>
      <c r="HH40" s="1439"/>
      <c r="HI40"/>
      <c r="HJ40"/>
      <c r="HK40" s="1"/>
      <c r="HL40" s="1"/>
      <c r="HM40" s="1"/>
      <c r="HN40" s="1"/>
      <c r="HO40" s="1"/>
      <c r="HP40" s="1"/>
      <c r="HQ40" s="1"/>
      <c r="HR40" s="1"/>
      <c r="HS40" s="205" t="s">
        <v>21</v>
      </c>
      <c r="HT40" s="206"/>
      <c r="HU40" s="1406">
        <f>HU36+HU37+HU38+HU39</f>
        <v>0</v>
      </c>
      <c r="HV40" s="1407"/>
      <c r="HW40" s="1408"/>
      <c r="HX40" s="1"/>
      <c r="HY40" s="1438"/>
      <c r="HZ40" s="1319"/>
      <c r="IA40" s="1319"/>
      <c r="IB40" s="1319"/>
      <c r="IC40" s="1319"/>
      <c r="ID40" s="1319"/>
      <c r="IE40" s="1319"/>
      <c r="IF40" s="1439"/>
      <c r="IG40"/>
      <c r="IH40"/>
    </row>
    <row r="41" spans="1:242" s="225" customFormat="1" ht="12" customHeight="1" x14ac:dyDescent="0.25">
      <c r="A41"/>
      <c r="B41" t="s">
        <v>514</v>
      </c>
      <c r="C41" s="1"/>
      <c r="D41" s="1"/>
      <c r="E41" s="1"/>
      <c r="F41" s="1"/>
      <c r="G41" s="1"/>
      <c r="H41" s="1"/>
      <c r="I41" s="1"/>
      <c r="J41" s="1"/>
      <c r="K41"/>
      <c r="L41"/>
      <c r="M41"/>
      <c r="N41" s="13"/>
      <c r="O41" s="1"/>
      <c r="P41" s="1"/>
      <c r="Q41" s="1440"/>
      <c r="R41" s="1441"/>
      <c r="S41" s="1441"/>
      <c r="T41" s="1441"/>
      <c r="U41" s="1441"/>
      <c r="V41" s="1441"/>
      <c r="W41" s="1441"/>
      <c r="X41" s="1442"/>
      <c r="Y41"/>
      <c r="Z41" t="s">
        <v>514</v>
      </c>
      <c r="AA41" s="1"/>
      <c r="AB41" s="1"/>
      <c r="AC41" s="1"/>
      <c r="AD41" s="1"/>
      <c r="AE41" s="1"/>
      <c r="AF41" s="1"/>
      <c r="AG41" s="1"/>
      <c r="AH41" s="1"/>
      <c r="AI41"/>
      <c r="AJ41"/>
      <c r="AK41"/>
      <c r="AL41" s="13"/>
      <c r="AM41" s="1"/>
      <c r="AN41" s="1"/>
      <c r="AO41" s="1440"/>
      <c r="AP41" s="1441"/>
      <c r="AQ41" s="1441"/>
      <c r="AR41" s="1441"/>
      <c r="AS41" s="1441"/>
      <c r="AT41" s="1441"/>
      <c r="AU41" s="1441"/>
      <c r="AV41" s="1442"/>
      <c r="AW41"/>
      <c r="AX41" t="s">
        <v>514</v>
      </c>
      <c r="AY41" s="1"/>
      <c r="AZ41" s="1"/>
      <c r="BA41" s="1"/>
      <c r="BB41" s="1"/>
      <c r="BC41" s="1"/>
      <c r="BD41" s="1"/>
      <c r="BE41" s="1"/>
      <c r="BF41" s="1"/>
      <c r="BG41"/>
      <c r="BH41"/>
      <c r="BI41"/>
      <c r="BJ41" s="13"/>
      <c r="BK41" s="1"/>
      <c r="BL41" s="1"/>
      <c r="BM41" s="1440"/>
      <c r="BN41" s="1441"/>
      <c r="BO41" s="1441"/>
      <c r="BP41" s="1441"/>
      <c r="BQ41" s="1441"/>
      <c r="BR41" s="1441"/>
      <c r="BS41" s="1441"/>
      <c r="BT41" s="1442"/>
      <c r="BU41"/>
      <c r="BV41" t="s">
        <v>514</v>
      </c>
      <c r="BW41" s="1"/>
      <c r="BX41" s="1"/>
      <c r="BY41" s="1"/>
      <c r="BZ41" s="1"/>
      <c r="CA41" s="1"/>
      <c r="CB41" s="1"/>
      <c r="CC41" s="1"/>
      <c r="CD41" s="1"/>
      <c r="CE41"/>
      <c r="CF41"/>
      <c r="CG41"/>
      <c r="CH41" s="13"/>
      <c r="CI41" s="1"/>
      <c r="CJ41" s="1"/>
      <c r="CK41" s="1440"/>
      <c r="CL41" s="1441"/>
      <c r="CM41" s="1441"/>
      <c r="CN41" s="1441"/>
      <c r="CO41" s="1441"/>
      <c r="CP41" s="1441"/>
      <c r="CQ41" s="1441"/>
      <c r="CR41" s="1442"/>
      <c r="CS41"/>
      <c r="CT41" t="s">
        <v>514</v>
      </c>
      <c r="CU41" s="1"/>
      <c r="CV41" s="1"/>
      <c r="CW41" s="1"/>
      <c r="CX41" s="1"/>
      <c r="CY41" s="1"/>
      <c r="CZ41" s="1"/>
      <c r="DA41" s="1"/>
      <c r="DB41" s="1"/>
      <c r="DC41"/>
      <c r="DD41"/>
      <c r="DE41"/>
      <c r="DF41" s="13"/>
      <c r="DG41" s="1"/>
      <c r="DH41" s="1"/>
      <c r="DI41" s="1440"/>
      <c r="DJ41" s="1441"/>
      <c r="DK41" s="1441"/>
      <c r="DL41" s="1441"/>
      <c r="DM41" s="1441"/>
      <c r="DN41" s="1441"/>
      <c r="DO41" s="1441"/>
      <c r="DP41" s="1442"/>
      <c r="DQ41"/>
      <c r="DR41" t="s">
        <v>514</v>
      </c>
      <c r="DS41" s="1"/>
      <c r="DT41" s="1"/>
      <c r="DU41" s="1"/>
      <c r="DV41" s="1"/>
      <c r="DW41" s="1"/>
      <c r="DX41" s="1"/>
      <c r="DY41" s="1"/>
      <c r="DZ41" s="1"/>
      <c r="EA41"/>
      <c r="EB41"/>
      <c r="EC41"/>
      <c r="ED41" s="13"/>
      <c r="EE41" s="1"/>
      <c r="EF41" s="1"/>
      <c r="EG41" s="1440"/>
      <c r="EH41" s="1441"/>
      <c r="EI41" s="1441"/>
      <c r="EJ41" s="1441"/>
      <c r="EK41" s="1441"/>
      <c r="EL41" s="1441"/>
      <c r="EM41" s="1441"/>
      <c r="EN41" s="1442"/>
      <c r="EO41"/>
      <c r="EP41" t="s">
        <v>514</v>
      </c>
      <c r="EQ41" s="1"/>
      <c r="ER41" s="1"/>
      <c r="ES41" s="1"/>
      <c r="ET41" s="1"/>
      <c r="EU41" s="1"/>
      <c r="EV41" s="1"/>
      <c r="EW41" s="1"/>
      <c r="EX41" s="1"/>
      <c r="EY41"/>
      <c r="EZ41"/>
      <c r="FA41"/>
      <c r="FB41" s="13"/>
      <c r="FC41" s="1"/>
      <c r="FD41" s="44"/>
      <c r="FE41" s="1440"/>
      <c r="FF41" s="1441"/>
      <c r="FG41" s="1441"/>
      <c r="FH41" s="1441"/>
      <c r="FI41" s="1441"/>
      <c r="FJ41" s="1441"/>
      <c r="FK41" s="1441"/>
      <c r="FL41" s="1442"/>
      <c r="FM41"/>
      <c r="FN41" t="s">
        <v>514</v>
      </c>
      <c r="FO41" s="1"/>
      <c r="FP41" s="1"/>
      <c r="FQ41" s="1"/>
      <c r="FR41" s="1"/>
      <c r="FS41" s="1"/>
      <c r="FT41" s="1"/>
      <c r="FU41" s="1"/>
      <c r="FV41" s="1"/>
      <c r="FW41"/>
      <c r="FX41"/>
      <c r="FY41"/>
      <c r="FZ41" s="13"/>
      <c r="GA41" s="1"/>
      <c r="GB41" s="44"/>
      <c r="GC41" s="1440"/>
      <c r="GD41" s="1441"/>
      <c r="GE41" s="1441"/>
      <c r="GF41" s="1441"/>
      <c r="GG41" s="1441"/>
      <c r="GH41" s="1441"/>
      <c r="GI41" s="1441"/>
      <c r="GJ41" s="1442"/>
      <c r="GK41"/>
      <c r="GL41" t="s">
        <v>514</v>
      </c>
      <c r="GM41" s="1"/>
      <c r="GN41" s="1"/>
      <c r="GO41" s="1"/>
      <c r="GP41" s="1"/>
      <c r="GQ41" s="1"/>
      <c r="GR41" s="1"/>
      <c r="GS41" s="1"/>
      <c r="GT41" s="1"/>
      <c r="GU41"/>
      <c r="GV41"/>
      <c r="GW41"/>
      <c r="GX41" s="13"/>
      <c r="GY41" s="1"/>
      <c r="GZ41" s="1"/>
      <c r="HA41" s="1440"/>
      <c r="HB41" s="1441"/>
      <c r="HC41" s="1441"/>
      <c r="HD41" s="1441"/>
      <c r="HE41" s="1441"/>
      <c r="HF41" s="1441"/>
      <c r="HG41" s="1441"/>
      <c r="HH41" s="1442"/>
      <c r="HI41"/>
      <c r="HJ41" t="s">
        <v>514</v>
      </c>
      <c r="HK41" s="1"/>
      <c r="HL41" s="1"/>
      <c r="HM41" s="1"/>
      <c r="HN41" s="1"/>
      <c r="HO41" s="1"/>
      <c r="HP41" s="1"/>
      <c r="HQ41" s="1"/>
      <c r="HR41" s="1"/>
      <c r="HS41"/>
      <c r="HT41"/>
      <c r="HU41"/>
      <c r="HV41" s="13"/>
      <c r="HW41" s="1"/>
      <c r="HX41" s="1"/>
      <c r="HY41" s="1440"/>
      <c r="HZ41" s="1441"/>
      <c r="IA41" s="1441"/>
      <c r="IB41" s="1441"/>
      <c r="IC41" s="1441"/>
      <c r="ID41" s="1441"/>
      <c r="IE41" s="1441"/>
      <c r="IF41" s="1442"/>
      <c r="IG41"/>
      <c r="IH41"/>
    </row>
    <row r="42" spans="1:242" s="225" customFormat="1" ht="12" customHeight="1" x14ac:dyDescent="0.25">
      <c r="A42"/>
      <c r="B42"/>
      <c r="C42" s="1"/>
      <c r="D42" s="1"/>
      <c r="E42" s="1"/>
      <c r="F42" s="1"/>
      <c r="G42" s="1"/>
      <c r="H42" s="1"/>
      <c r="I42" s="1"/>
      <c r="J42" s="1"/>
      <c r="K42"/>
      <c r="L42"/>
      <c r="M42"/>
      <c r="N42" s="13"/>
      <c r="O42" s="1"/>
      <c r="P42" s="1"/>
      <c r="Q42" s="1"/>
      <c r="R42"/>
      <c r="S42"/>
      <c r="T42" s="1"/>
      <c r="U42" s="13"/>
      <c r="V42" s="1"/>
      <c r="W42" s="1"/>
      <c r="X42" s="1"/>
      <c r="Y42"/>
      <c r="Z42"/>
      <c r="AA42" s="1"/>
      <c r="AB42" s="1"/>
      <c r="AC42" s="1"/>
      <c r="AD42" s="1"/>
      <c r="AE42" s="1"/>
      <c r="AF42" s="1"/>
      <c r="AG42" s="1"/>
      <c r="AH42" s="1"/>
      <c r="AI42"/>
      <c r="AJ42"/>
      <c r="AK42"/>
      <c r="AL42" s="13"/>
      <c r="AM42" s="1"/>
      <c r="AN42" s="1"/>
      <c r="AO42" s="1"/>
      <c r="AP42"/>
      <c r="AQ42"/>
      <c r="AR42" s="1"/>
      <c r="AS42" s="13"/>
      <c r="AT42" s="1"/>
      <c r="AU42" s="1"/>
      <c r="AV42" s="1"/>
      <c r="AW42"/>
      <c r="AX42"/>
      <c r="AY42" s="1"/>
      <c r="AZ42" s="1"/>
      <c r="BA42" s="1"/>
      <c r="BB42" s="1"/>
      <c r="BC42" s="1"/>
      <c r="BD42" s="1"/>
      <c r="BE42" s="1"/>
      <c r="BF42" s="1"/>
      <c r="BG42"/>
      <c r="BH42"/>
      <c r="BI42"/>
      <c r="BJ42" s="13"/>
      <c r="BK42" s="1"/>
      <c r="BL42" s="1"/>
      <c r="BM42" s="1"/>
      <c r="BN42"/>
      <c r="BO42"/>
      <c r="BP42" s="1"/>
      <c r="BQ42" s="13"/>
      <c r="BR42" s="1"/>
      <c r="BS42" s="1"/>
      <c r="BT42" s="1"/>
      <c r="BU42"/>
      <c r="BV42"/>
      <c r="BW42" s="1"/>
      <c r="BX42" s="1"/>
      <c r="BY42" s="1"/>
      <c r="BZ42" s="1"/>
      <c r="CA42" s="1"/>
      <c r="CB42" s="1"/>
      <c r="CC42" s="1"/>
      <c r="CD42" s="1"/>
      <c r="CE42"/>
      <c r="CF42"/>
      <c r="CG42"/>
      <c r="CH42" s="13"/>
      <c r="CI42" s="1"/>
      <c r="CJ42" s="1"/>
      <c r="CK42" s="1"/>
      <c r="CL42"/>
      <c r="CM42"/>
      <c r="CN42" s="1"/>
      <c r="CO42" s="13"/>
      <c r="CP42" s="1"/>
      <c r="CQ42" s="1"/>
      <c r="CR42" s="1"/>
      <c r="CS42"/>
      <c r="CT42"/>
      <c r="CU42" s="1"/>
      <c r="CV42" s="1"/>
      <c r="CW42" s="1"/>
      <c r="CX42" s="1"/>
      <c r="CY42" s="1"/>
      <c r="CZ42" s="1"/>
      <c r="DA42" s="1"/>
      <c r="DB42" s="1"/>
      <c r="DC42"/>
      <c r="DD42"/>
      <c r="DE42"/>
      <c r="DF42" s="13"/>
      <c r="DG42" s="1"/>
      <c r="DH42" s="1"/>
      <c r="DI42" s="1"/>
      <c r="DJ42"/>
      <c r="DK42"/>
      <c r="DL42" s="1"/>
      <c r="DM42" s="13"/>
      <c r="DN42" s="1"/>
      <c r="DO42" s="1"/>
      <c r="DP42" s="1"/>
      <c r="DQ42"/>
      <c r="DR42"/>
      <c r="DS42" s="1"/>
      <c r="DT42" s="1"/>
      <c r="DU42" s="1"/>
      <c r="DV42" s="1"/>
      <c r="DW42" s="1"/>
      <c r="DX42" s="1"/>
      <c r="DY42" s="1"/>
      <c r="DZ42" s="1"/>
      <c r="EA42"/>
      <c r="EB42"/>
      <c r="EC42"/>
      <c r="ED42" s="13"/>
      <c r="EE42" s="1"/>
      <c r="EF42" s="1"/>
      <c r="EG42" s="1"/>
      <c r="EH42"/>
      <c r="EI42"/>
      <c r="EJ42" s="1"/>
      <c r="EK42" s="13"/>
      <c r="EL42" s="1"/>
      <c r="EM42" s="1"/>
      <c r="EN42" s="1"/>
      <c r="EO42"/>
      <c r="EP42" s="45"/>
      <c r="EQ42" s="44"/>
      <c r="ER42" s="44"/>
      <c r="ES42" s="44"/>
      <c r="ET42" s="44"/>
      <c r="EU42" s="44"/>
      <c r="EV42" s="44"/>
      <c r="EW42" s="44"/>
      <c r="EX42" s="44"/>
      <c r="EY42" s="45"/>
      <c r="EZ42" s="45"/>
      <c r="FA42" s="45"/>
      <c r="FB42" s="46"/>
      <c r="FC42" s="44"/>
      <c r="FD42" s="44"/>
      <c r="FE42" s="44"/>
      <c r="FF42" s="45"/>
      <c r="FG42" s="45"/>
      <c r="FH42" s="44"/>
      <c r="FI42" s="46"/>
      <c r="FJ42" s="44"/>
      <c r="FK42" s="44"/>
      <c r="FL42" s="44"/>
      <c r="FM42"/>
      <c r="FN42" s="45"/>
      <c r="FO42" s="44"/>
      <c r="FP42" s="44"/>
      <c r="FQ42" s="44"/>
      <c r="FR42" s="44"/>
      <c r="FS42" s="44"/>
      <c r="FT42" s="44"/>
      <c r="FU42" s="44"/>
      <c r="FV42" s="44"/>
      <c r="FW42" s="45"/>
      <c r="FX42" s="45"/>
      <c r="FY42" s="45"/>
      <c r="FZ42" s="46"/>
      <c r="GA42" s="44"/>
      <c r="GB42" s="44"/>
      <c r="GC42" s="44"/>
      <c r="GD42" s="45"/>
      <c r="GE42" s="45"/>
      <c r="GF42" s="44"/>
      <c r="GG42" s="46"/>
      <c r="GH42" s="44"/>
      <c r="GI42" s="44"/>
      <c r="GJ42" s="44"/>
      <c r="GK42"/>
      <c r="GL42"/>
      <c r="GM42" s="1"/>
      <c r="GN42" s="1"/>
      <c r="GO42" s="1"/>
      <c r="GP42" s="1"/>
      <c r="GQ42" s="1"/>
      <c r="GR42" s="1"/>
      <c r="GS42" s="1"/>
      <c r="GT42" s="1"/>
      <c r="GU42"/>
      <c r="GV42"/>
      <c r="GW42"/>
      <c r="GX42" s="13"/>
      <c r="GY42" s="1"/>
      <c r="GZ42" s="1"/>
      <c r="HA42" s="1"/>
      <c r="HB42"/>
      <c r="HC42"/>
      <c r="HD42" s="1"/>
      <c r="HE42" s="13"/>
      <c r="HF42" s="1"/>
      <c r="HG42" s="1"/>
      <c r="HH42" s="1"/>
      <c r="HI42"/>
      <c r="HJ42"/>
      <c r="HK42" s="1"/>
      <c r="HL42" s="1"/>
      <c r="HM42" s="1"/>
      <c r="HN42" s="1"/>
      <c r="HO42" s="1"/>
      <c r="HP42" s="1"/>
      <c r="HQ42" s="1"/>
      <c r="HR42" s="1"/>
      <c r="HS42"/>
      <c r="HT42"/>
      <c r="HU42"/>
      <c r="HV42" s="13"/>
      <c r="HW42" s="1"/>
      <c r="HX42" s="1"/>
      <c r="HY42" s="1"/>
      <c r="HZ42"/>
      <c r="IA42"/>
      <c r="IB42" s="1"/>
      <c r="IC42" s="13"/>
      <c r="ID42" s="1"/>
      <c r="IE42" s="1"/>
      <c r="IF42" s="1"/>
      <c r="IG42"/>
      <c r="IH42"/>
    </row>
    <row r="43" spans="1:242" s="225" customFormat="1" ht="12" customHeight="1" x14ac:dyDescent="0.25">
      <c r="A43"/>
      <c r="B43"/>
      <c r="C43" s="1"/>
      <c r="D43" s="1"/>
      <c r="E43" s="2"/>
      <c r="F43" s="2"/>
      <c r="G43" s="2"/>
      <c r="H43" s="2"/>
      <c r="I43" s="2"/>
      <c r="J43" s="2"/>
      <c r="K43"/>
      <c r="L43"/>
      <c r="M43"/>
      <c r="N43" s="24"/>
      <c r="O43" s="2"/>
      <c r="P43" s="1435" t="s">
        <v>189</v>
      </c>
      <c r="Q43" s="1436"/>
      <c r="R43" s="1436"/>
      <c r="S43" s="1436"/>
      <c r="T43" s="1436"/>
      <c r="U43" s="1436"/>
      <c r="V43" s="1436"/>
      <c r="W43" s="1436"/>
      <c r="X43" s="1437"/>
      <c r="Y43"/>
      <c r="Z43" s="31" t="s">
        <v>273</v>
      </c>
      <c r="AA43" s="1"/>
      <c r="AB43" s="1"/>
      <c r="AC43" s="2"/>
      <c r="AD43" s="2"/>
      <c r="AE43" s="2"/>
      <c r="AF43" s="2"/>
      <c r="AG43" s="2"/>
      <c r="AH43" s="2"/>
      <c r="AI43"/>
      <c r="AJ43"/>
      <c r="AK43"/>
      <c r="AL43" s="24"/>
      <c r="AM43" s="2"/>
      <c r="AN43" s="1435" t="s">
        <v>189</v>
      </c>
      <c r="AO43" s="1436"/>
      <c r="AP43" s="1436"/>
      <c r="AQ43" s="1436"/>
      <c r="AR43" s="1436"/>
      <c r="AS43" s="1436"/>
      <c r="AT43" s="1436"/>
      <c r="AU43" s="1436"/>
      <c r="AV43" s="1437"/>
      <c r="AW43"/>
      <c r="AX43" s="31" t="s">
        <v>272</v>
      </c>
      <c r="AY43" s="1"/>
      <c r="AZ43" s="1"/>
      <c r="BA43" s="2"/>
      <c r="BB43" s="2"/>
      <c r="BC43" s="2"/>
      <c r="BD43" s="2"/>
      <c r="BE43" s="2"/>
      <c r="BF43" s="2"/>
      <c r="BG43"/>
      <c r="BH43"/>
      <c r="BI43"/>
      <c r="BJ43" s="24"/>
      <c r="BK43" s="2"/>
      <c r="BL43" s="1435" t="s">
        <v>189</v>
      </c>
      <c r="BM43" s="1436"/>
      <c r="BN43" s="1436"/>
      <c r="BO43" s="1436"/>
      <c r="BP43" s="1436"/>
      <c r="BQ43" s="1436"/>
      <c r="BR43" s="1436"/>
      <c r="BS43" s="1436"/>
      <c r="BT43" s="1437"/>
      <c r="BU43"/>
      <c r="BV43" s="31" t="s">
        <v>271</v>
      </c>
      <c r="BW43" s="1"/>
      <c r="BX43" s="1"/>
      <c r="BY43" s="2"/>
      <c r="BZ43" s="2"/>
      <c r="CA43" s="2"/>
      <c r="CB43" s="2"/>
      <c r="CC43" s="2"/>
      <c r="CD43" s="2"/>
      <c r="CE43"/>
      <c r="CF43"/>
      <c r="CG43"/>
      <c r="CH43" s="24"/>
      <c r="CI43" s="2"/>
      <c r="CJ43" s="1435" t="s">
        <v>189</v>
      </c>
      <c r="CK43" s="1436"/>
      <c r="CL43" s="1436"/>
      <c r="CM43" s="1436"/>
      <c r="CN43" s="1436"/>
      <c r="CO43" s="1436"/>
      <c r="CP43" s="1436"/>
      <c r="CQ43" s="1436"/>
      <c r="CR43" s="1437"/>
      <c r="CS43"/>
      <c r="CT43" s="31" t="s">
        <v>269</v>
      </c>
      <c r="CU43" s="1"/>
      <c r="CV43" s="1"/>
      <c r="CW43" s="2"/>
      <c r="CX43" s="2"/>
      <c r="CY43" s="2"/>
      <c r="CZ43" s="2"/>
      <c r="DA43" s="2"/>
      <c r="DB43" s="2"/>
      <c r="DC43"/>
      <c r="DD43"/>
      <c r="DE43"/>
      <c r="DF43" s="24"/>
      <c r="DG43" s="2"/>
      <c r="DH43" s="1435" t="s">
        <v>189</v>
      </c>
      <c r="DI43" s="1436"/>
      <c r="DJ43" s="1436"/>
      <c r="DK43" s="1436"/>
      <c r="DL43" s="1436"/>
      <c r="DM43" s="1436"/>
      <c r="DN43" s="1436"/>
      <c r="DO43" s="1436"/>
      <c r="DP43" s="1437"/>
      <c r="DQ43"/>
      <c r="DR43" s="31" t="s">
        <v>261</v>
      </c>
      <c r="DS43" s="1"/>
      <c r="DT43" s="1"/>
      <c r="DU43" s="2"/>
      <c r="DV43" s="2"/>
      <c r="DW43" s="2"/>
      <c r="DX43" s="2"/>
      <c r="DY43" s="2"/>
      <c r="DZ43" s="2"/>
      <c r="EA43" s="603" t="s">
        <v>263</v>
      </c>
      <c r="EB43"/>
      <c r="EC43"/>
      <c r="ED43" s="24"/>
      <c r="EE43" s="2"/>
      <c r="EF43" s="1435" t="s">
        <v>189</v>
      </c>
      <c r="EG43" s="1436"/>
      <c r="EH43" s="1436"/>
      <c r="EI43" s="1436"/>
      <c r="EJ43" s="1436"/>
      <c r="EK43" s="1436"/>
      <c r="EL43" s="1436"/>
      <c r="EM43" s="1436"/>
      <c r="EN43" s="1437"/>
      <c r="EO43"/>
      <c r="EP43" s="31" t="s">
        <v>268</v>
      </c>
      <c r="EQ43" s="1"/>
      <c r="ER43" s="1"/>
      <c r="ES43" s="2"/>
      <c r="ET43" s="2"/>
      <c r="EU43" s="2"/>
      <c r="EV43" s="2"/>
      <c r="EW43" s="2"/>
      <c r="EX43" s="2"/>
      <c r="EY43" s="603" t="s">
        <v>263</v>
      </c>
      <c r="EZ43"/>
      <c r="FA43"/>
      <c r="FB43" s="24"/>
      <c r="FC43" s="2"/>
      <c r="FD43" s="1435" t="s">
        <v>189</v>
      </c>
      <c r="FE43" s="1436"/>
      <c r="FF43" s="1436"/>
      <c r="FG43" s="1436"/>
      <c r="FH43" s="1436"/>
      <c r="FI43" s="1436"/>
      <c r="FJ43" s="1436"/>
      <c r="FK43" s="1436"/>
      <c r="FL43" s="1437"/>
      <c r="FM43"/>
      <c r="FN43" s="31" t="s">
        <v>267</v>
      </c>
      <c r="FO43" s="1"/>
      <c r="FP43" s="1"/>
      <c r="FQ43" s="2"/>
      <c r="FR43" s="2"/>
      <c r="FS43" s="2"/>
      <c r="FT43" s="2"/>
      <c r="FU43" s="2"/>
      <c r="FV43" s="2"/>
      <c r="FW43" s="603" t="s">
        <v>263</v>
      </c>
      <c r="FX43"/>
      <c r="FY43"/>
      <c r="FZ43" s="24"/>
      <c r="GA43" s="2"/>
      <c r="GB43" s="1435" t="s">
        <v>189</v>
      </c>
      <c r="GC43" s="1436"/>
      <c r="GD43" s="1436"/>
      <c r="GE43" s="1436"/>
      <c r="GF43" s="1436"/>
      <c r="GG43" s="1436"/>
      <c r="GH43" s="1436"/>
      <c r="GI43" s="1436"/>
      <c r="GJ43" s="1437"/>
      <c r="GK43"/>
      <c r="GL43" s="31" t="s">
        <v>266</v>
      </c>
      <c r="GM43" s="1"/>
      <c r="GN43" s="1"/>
      <c r="GO43" s="2"/>
      <c r="GP43" s="2"/>
      <c r="GQ43" s="2"/>
      <c r="GR43" s="2"/>
      <c r="GS43" s="2"/>
      <c r="GT43" s="2"/>
      <c r="GU43" s="603" t="s">
        <v>263</v>
      </c>
      <c r="GV43"/>
      <c r="GW43"/>
      <c r="GX43" s="24"/>
      <c r="GY43" s="2"/>
      <c r="GZ43" s="1435" t="s">
        <v>189</v>
      </c>
      <c r="HA43" s="1436"/>
      <c r="HB43" s="1436"/>
      <c r="HC43" s="1436"/>
      <c r="HD43" s="1436"/>
      <c r="HE43" s="1436"/>
      <c r="HF43" s="1436"/>
      <c r="HG43" s="1436"/>
      <c r="HH43" s="1437"/>
      <c r="HI43"/>
      <c r="HJ43" s="31" t="s">
        <v>265</v>
      </c>
      <c r="HK43" s="1"/>
      <c r="HL43" s="1"/>
      <c r="HM43" s="2"/>
      <c r="HN43" s="2"/>
      <c r="HO43" s="2"/>
      <c r="HP43" s="2"/>
      <c r="HQ43" s="2"/>
      <c r="HR43" s="2"/>
      <c r="HS43" s="603" t="s">
        <v>263</v>
      </c>
      <c r="HT43"/>
      <c r="HU43"/>
      <c r="HV43" s="24"/>
      <c r="HW43" s="2"/>
      <c r="HX43" s="1435" t="s">
        <v>189</v>
      </c>
      <c r="HY43" s="1436"/>
      <c r="HZ43" s="1436"/>
      <c r="IA43" s="1436"/>
      <c r="IB43" s="1436"/>
      <c r="IC43" s="1436"/>
      <c r="ID43" s="1436"/>
      <c r="IE43" s="1436"/>
      <c r="IF43" s="1437"/>
      <c r="IG43"/>
      <c r="IH43"/>
    </row>
    <row r="44" spans="1:242" s="225" customFormat="1" ht="12" customHeight="1" x14ac:dyDescent="0.25">
      <c r="A44"/>
      <c r="B44" s="405" t="s">
        <v>125</v>
      </c>
      <c r="C44" s="14"/>
      <c r="D44" s="14"/>
      <c r="E44" s="1366" t="s">
        <v>279</v>
      </c>
      <c r="F44" s="1367"/>
      <c r="G44" s="1367"/>
      <c r="H44" s="1367"/>
      <c r="I44" s="1367"/>
      <c r="J44" s="1367"/>
      <c r="K44" s="1367"/>
      <c r="L44" s="1368"/>
      <c r="M44" s="442"/>
      <c r="N44" s="15"/>
      <c r="O44" s="10"/>
      <c r="P44" s="1438"/>
      <c r="Q44" s="1319"/>
      <c r="R44" s="1319"/>
      <c r="S44" s="1319"/>
      <c r="T44" s="1319"/>
      <c r="U44" s="1319"/>
      <c r="V44" s="1319"/>
      <c r="W44" s="1319"/>
      <c r="X44" s="1439"/>
      <c r="Y44"/>
      <c r="Z44" s="405" t="s">
        <v>270</v>
      </c>
      <c r="AA44" s="14"/>
      <c r="AB44" s="14"/>
      <c r="AC44" s="10"/>
      <c r="AD44" s="10"/>
      <c r="AE44" s="1453"/>
      <c r="AF44" s="1367"/>
      <c r="AG44" s="1367"/>
      <c r="AH44" s="1367"/>
      <c r="AI44" s="1368"/>
      <c r="AJ44" s="442"/>
      <c r="AK44" s="442"/>
      <c r="AL44" s="15"/>
      <c r="AM44" s="10"/>
      <c r="AN44" s="1438"/>
      <c r="AO44" s="1319"/>
      <c r="AP44" s="1319"/>
      <c r="AQ44" s="1319"/>
      <c r="AR44" s="1319"/>
      <c r="AS44" s="1319"/>
      <c r="AT44" s="1319"/>
      <c r="AU44" s="1319"/>
      <c r="AV44" s="1439"/>
      <c r="AW44"/>
      <c r="AX44" s="405" t="s">
        <v>270</v>
      </c>
      <c r="AY44" s="14"/>
      <c r="AZ44" s="14"/>
      <c r="BA44" s="10"/>
      <c r="BB44" s="10"/>
      <c r="BC44" s="1453"/>
      <c r="BD44" s="1367"/>
      <c r="BE44" s="1367"/>
      <c r="BF44" s="1367"/>
      <c r="BG44" s="1368"/>
      <c r="BH44" s="442"/>
      <c r="BI44" s="442"/>
      <c r="BJ44" s="15"/>
      <c r="BK44" s="10"/>
      <c r="BL44" s="1438"/>
      <c r="BM44" s="1319"/>
      <c r="BN44" s="1319"/>
      <c r="BO44" s="1319"/>
      <c r="BP44" s="1319"/>
      <c r="BQ44" s="1319"/>
      <c r="BR44" s="1319"/>
      <c r="BS44" s="1319"/>
      <c r="BT44" s="1439"/>
      <c r="BU44"/>
      <c r="BV44" s="405" t="s">
        <v>270</v>
      </c>
      <c r="BW44" s="14"/>
      <c r="BX44" s="14"/>
      <c r="BY44" s="10"/>
      <c r="BZ44" s="10"/>
      <c r="CA44" s="23"/>
      <c r="CB44" s="10"/>
      <c r="CC44" s="10"/>
      <c r="CD44" s="10"/>
      <c r="CE44" s="442"/>
      <c r="CF44" s="442"/>
      <c r="CG44" s="442"/>
      <c r="CH44" s="15"/>
      <c r="CI44" s="10"/>
      <c r="CJ44" s="1438"/>
      <c r="CK44" s="1319"/>
      <c r="CL44" s="1319"/>
      <c r="CM44" s="1319"/>
      <c r="CN44" s="1319"/>
      <c r="CO44" s="1319"/>
      <c r="CP44" s="1319"/>
      <c r="CQ44" s="1319"/>
      <c r="CR44" s="1439"/>
      <c r="CS44"/>
      <c r="CT44" s="405" t="s">
        <v>270</v>
      </c>
      <c r="CU44" s="14"/>
      <c r="CV44" s="14"/>
      <c r="CW44" s="10"/>
      <c r="CX44" s="10"/>
      <c r="CY44" s="1453"/>
      <c r="CZ44" s="1367"/>
      <c r="DA44" s="1367"/>
      <c r="DB44" s="1367"/>
      <c r="DC44" s="1368"/>
      <c r="DD44" s="442"/>
      <c r="DE44" s="442"/>
      <c r="DF44" s="15"/>
      <c r="DG44" s="10"/>
      <c r="DH44" s="1438"/>
      <c r="DI44" s="1319"/>
      <c r="DJ44" s="1319"/>
      <c r="DK44" s="1319"/>
      <c r="DL44" s="1319"/>
      <c r="DM44" s="1319"/>
      <c r="DN44" s="1319"/>
      <c r="DO44" s="1319"/>
      <c r="DP44" s="1439"/>
      <c r="DQ44"/>
      <c r="DR44" s="405" t="s">
        <v>262</v>
      </c>
      <c r="DS44" s="14"/>
      <c r="DT44" s="14"/>
      <c r="DU44" s="10"/>
      <c r="DV44" s="1445"/>
      <c r="DW44" s="1367"/>
      <c r="DX44" s="1367"/>
      <c r="DY44" s="1367"/>
      <c r="DZ44" s="1368"/>
      <c r="EA44" s="405" t="s">
        <v>264</v>
      </c>
      <c r="EB44" s="1446"/>
      <c r="EC44" s="1367"/>
      <c r="ED44" s="1367"/>
      <c r="EE44" s="1368"/>
      <c r="EF44" s="1438"/>
      <c r="EG44" s="1319"/>
      <c r="EH44" s="1319"/>
      <c r="EI44" s="1319"/>
      <c r="EJ44" s="1319"/>
      <c r="EK44" s="1319"/>
      <c r="EL44" s="1319"/>
      <c r="EM44" s="1319"/>
      <c r="EN44" s="1439"/>
      <c r="EO44"/>
      <c r="EP44" s="405" t="s">
        <v>262</v>
      </c>
      <c r="EQ44" s="14"/>
      <c r="ER44" s="14"/>
      <c r="ES44" s="10"/>
      <c r="ET44" s="1445"/>
      <c r="EU44" s="1367"/>
      <c r="EV44" s="1367"/>
      <c r="EW44" s="1367"/>
      <c r="EX44" s="1368"/>
      <c r="EY44" s="405" t="s">
        <v>264</v>
      </c>
      <c r="EZ44" s="1446"/>
      <c r="FA44" s="1367"/>
      <c r="FB44" s="1367"/>
      <c r="FC44" s="1368"/>
      <c r="FD44" s="1438"/>
      <c r="FE44" s="1319"/>
      <c r="FF44" s="1319"/>
      <c r="FG44" s="1319"/>
      <c r="FH44" s="1319"/>
      <c r="FI44" s="1319"/>
      <c r="FJ44" s="1319"/>
      <c r="FK44" s="1319"/>
      <c r="FL44" s="1439"/>
      <c r="FM44"/>
      <c r="FN44" s="405" t="s">
        <v>262</v>
      </c>
      <c r="FO44" s="14"/>
      <c r="FP44" s="14"/>
      <c r="FQ44" s="10"/>
      <c r="FR44" s="1445"/>
      <c r="FS44" s="1367"/>
      <c r="FT44" s="1367"/>
      <c r="FU44" s="1367"/>
      <c r="FV44" s="1368"/>
      <c r="FW44" s="405" t="s">
        <v>264</v>
      </c>
      <c r="FX44" s="1446"/>
      <c r="FY44" s="1367"/>
      <c r="FZ44" s="1367"/>
      <c r="GA44" s="1368"/>
      <c r="GB44" s="1438"/>
      <c r="GC44" s="1319"/>
      <c r="GD44" s="1319"/>
      <c r="GE44" s="1319"/>
      <c r="GF44" s="1319"/>
      <c r="GG44" s="1319"/>
      <c r="GH44" s="1319"/>
      <c r="GI44" s="1319"/>
      <c r="GJ44" s="1439"/>
      <c r="GK44"/>
      <c r="GL44" s="405" t="s">
        <v>262</v>
      </c>
      <c r="GM44" s="14"/>
      <c r="GN44" s="14"/>
      <c r="GO44" s="10"/>
      <c r="GP44" s="1445"/>
      <c r="GQ44" s="1367"/>
      <c r="GR44" s="1367"/>
      <c r="GS44" s="1367"/>
      <c r="GT44" s="1368"/>
      <c r="GU44" s="405" t="s">
        <v>264</v>
      </c>
      <c r="GV44" s="1446"/>
      <c r="GW44" s="1367"/>
      <c r="GX44" s="1367"/>
      <c r="GY44" s="1368"/>
      <c r="GZ44" s="1438"/>
      <c r="HA44" s="1319"/>
      <c r="HB44" s="1319"/>
      <c r="HC44" s="1319"/>
      <c r="HD44" s="1319"/>
      <c r="HE44" s="1319"/>
      <c r="HF44" s="1319"/>
      <c r="HG44" s="1319"/>
      <c r="HH44" s="1439"/>
      <c r="HI44"/>
      <c r="HJ44" s="405" t="s">
        <v>262</v>
      </c>
      <c r="HK44" s="14"/>
      <c r="HL44" s="14"/>
      <c r="HM44" s="10"/>
      <c r="HN44" s="1445"/>
      <c r="HO44" s="1367"/>
      <c r="HP44" s="1367"/>
      <c r="HQ44" s="1367"/>
      <c r="HR44" s="1368"/>
      <c r="HS44" s="405" t="s">
        <v>264</v>
      </c>
      <c r="HT44" s="1446"/>
      <c r="HU44" s="1367"/>
      <c r="HV44" s="1367"/>
      <c r="HW44" s="1368"/>
      <c r="HX44" s="1438"/>
      <c r="HY44" s="1319"/>
      <c r="HZ44" s="1319"/>
      <c r="IA44" s="1319"/>
      <c r="IB44" s="1319"/>
      <c r="IC44" s="1319"/>
      <c r="ID44" s="1319"/>
      <c r="IE44" s="1319"/>
      <c r="IF44" s="1439"/>
      <c r="IG44"/>
      <c r="IH44"/>
    </row>
    <row r="45" spans="1:242" s="225" customFormat="1" ht="12" customHeight="1" x14ac:dyDescent="0.25">
      <c r="A45"/>
      <c r="B45"/>
      <c r="C45" s="3"/>
      <c r="D45" s="3"/>
      <c r="E45" s="3"/>
      <c r="F45" s="3"/>
      <c r="G45" s="3"/>
      <c r="H45" s="3"/>
      <c r="I45" s="3"/>
      <c r="J45" s="3"/>
      <c r="K45"/>
      <c r="L45"/>
      <c r="M45"/>
      <c r="N45" s="13"/>
      <c r="O45" s="1"/>
      <c r="P45" s="1438"/>
      <c r="Q45" s="1319"/>
      <c r="R45" s="1319"/>
      <c r="S45" s="1319"/>
      <c r="T45" s="1319"/>
      <c r="U45" s="1319"/>
      <c r="V45" s="1319"/>
      <c r="W45" s="1319"/>
      <c r="X45" s="1439"/>
      <c r="Y45"/>
      <c r="Z45"/>
      <c r="AA45" s="3"/>
      <c r="AB45" s="3"/>
      <c r="AC45"/>
      <c r="AD45"/>
      <c r="AE45"/>
      <c r="AF45"/>
      <c r="AG45"/>
      <c r="AH45"/>
      <c r="AI45"/>
      <c r="AJ45"/>
      <c r="AK45"/>
      <c r="AL45" s="13"/>
      <c r="AM45" s="1"/>
      <c r="AN45" s="1438"/>
      <c r="AO45" s="1319"/>
      <c r="AP45" s="1319"/>
      <c r="AQ45" s="1319"/>
      <c r="AR45" s="1319"/>
      <c r="AS45" s="1319"/>
      <c r="AT45" s="1319"/>
      <c r="AU45" s="1319"/>
      <c r="AV45" s="1439"/>
      <c r="AW45"/>
      <c r="AX45"/>
      <c r="AY45" s="3"/>
      <c r="AZ45" s="3"/>
      <c r="BA45"/>
      <c r="BB45"/>
      <c r="BC45"/>
      <c r="BD45"/>
      <c r="BE45"/>
      <c r="BF45"/>
      <c r="BG45"/>
      <c r="BH45"/>
      <c r="BI45"/>
      <c r="BJ45" s="13"/>
      <c r="BK45" s="1"/>
      <c r="BL45" s="1438"/>
      <c r="BM45" s="1319"/>
      <c r="BN45" s="1319"/>
      <c r="BO45" s="1319"/>
      <c r="BP45" s="1319"/>
      <c r="BQ45" s="1319"/>
      <c r="BR45" s="1319"/>
      <c r="BS45" s="1319"/>
      <c r="BT45" s="1439"/>
      <c r="BU45"/>
      <c r="BV45"/>
      <c r="BW45" s="3"/>
      <c r="BX45" s="3"/>
      <c r="BY45"/>
      <c r="BZ45"/>
      <c r="CA45"/>
      <c r="CB45"/>
      <c r="CC45"/>
      <c r="CD45"/>
      <c r="CE45"/>
      <c r="CF45"/>
      <c r="CG45"/>
      <c r="CH45" s="13"/>
      <c r="CI45" s="1"/>
      <c r="CJ45" s="1438"/>
      <c r="CK45" s="1319"/>
      <c r="CL45" s="1319"/>
      <c r="CM45" s="1319"/>
      <c r="CN45" s="1319"/>
      <c r="CO45" s="1319"/>
      <c r="CP45" s="1319"/>
      <c r="CQ45" s="1319"/>
      <c r="CR45" s="1439"/>
      <c r="CS45"/>
      <c r="CT45"/>
      <c r="CU45" s="3"/>
      <c r="CV45" s="3"/>
      <c r="CW45"/>
      <c r="CX45"/>
      <c r="CY45"/>
      <c r="CZ45"/>
      <c r="DA45"/>
      <c r="DB45"/>
      <c r="DC45"/>
      <c r="DD45"/>
      <c r="DE45"/>
      <c r="DF45" s="13"/>
      <c r="DG45" s="1"/>
      <c r="DH45" s="1438"/>
      <c r="DI45" s="1319"/>
      <c r="DJ45" s="1319"/>
      <c r="DK45" s="1319"/>
      <c r="DL45" s="1319"/>
      <c r="DM45" s="1319"/>
      <c r="DN45" s="1319"/>
      <c r="DO45" s="1319"/>
      <c r="DP45" s="1439"/>
      <c r="DQ45"/>
      <c r="DR45"/>
      <c r="DS45" s="3"/>
      <c r="DT45" s="3"/>
      <c r="DU45"/>
      <c r="DV45"/>
      <c r="DW45"/>
      <c r="DX45"/>
      <c r="DY45"/>
      <c r="DZ45"/>
      <c r="EA45"/>
      <c r="EB45"/>
      <c r="EC45"/>
      <c r="ED45" s="13"/>
      <c r="EE45" s="1"/>
      <c r="EF45" s="1438"/>
      <c r="EG45" s="1319"/>
      <c r="EH45" s="1319"/>
      <c r="EI45" s="1319"/>
      <c r="EJ45" s="1319"/>
      <c r="EK45" s="1319"/>
      <c r="EL45" s="1319"/>
      <c r="EM45" s="1319"/>
      <c r="EN45" s="1439"/>
      <c r="EO45"/>
      <c r="EP45" s="45"/>
      <c r="EQ45" s="43"/>
      <c r="ER45" s="43"/>
      <c r="ES45" s="45"/>
      <c r="ET45" s="45"/>
      <c r="EU45" s="45"/>
      <c r="EV45" s="45"/>
      <c r="EW45" s="45"/>
      <c r="EX45" s="45"/>
      <c r="EY45" s="45"/>
      <c r="EZ45" s="45"/>
      <c r="FA45" s="45"/>
      <c r="FB45" s="46"/>
      <c r="FC45" s="44"/>
      <c r="FD45" s="1438"/>
      <c r="FE45" s="1319"/>
      <c r="FF45" s="1319"/>
      <c r="FG45" s="1319"/>
      <c r="FH45" s="1319"/>
      <c r="FI45" s="1319"/>
      <c r="FJ45" s="1319"/>
      <c r="FK45" s="1319"/>
      <c r="FL45" s="1439"/>
      <c r="FM45"/>
      <c r="FN45" s="45"/>
      <c r="FO45" s="43"/>
      <c r="FP45" s="43"/>
      <c r="FQ45" s="45"/>
      <c r="FR45" s="45"/>
      <c r="FS45" s="45"/>
      <c r="FT45" s="45"/>
      <c r="FU45" s="45"/>
      <c r="FV45" s="45"/>
      <c r="FW45" s="45"/>
      <c r="FX45" s="45"/>
      <c r="FY45" s="45"/>
      <c r="FZ45" s="46"/>
      <c r="GA45" s="44"/>
      <c r="GB45" s="1438"/>
      <c r="GC45" s="1319"/>
      <c r="GD45" s="1319"/>
      <c r="GE45" s="1319"/>
      <c r="GF45" s="1319"/>
      <c r="GG45" s="1319"/>
      <c r="GH45" s="1319"/>
      <c r="GI45" s="1319"/>
      <c r="GJ45" s="1439"/>
      <c r="GK45"/>
      <c r="GL45"/>
      <c r="GM45" s="3"/>
      <c r="GN45" s="3"/>
      <c r="GO45"/>
      <c r="GP45"/>
      <c r="GQ45"/>
      <c r="GR45"/>
      <c r="GS45"/>
      <c r="GT45"/>
      <c r="GU45"/>
      <c r="GV45"/>
      <c r="GW45"/>
      <c r="GX45" s="13"/>
      <c r="GY45" s="1"/>
      <c r="GZ45" s="1438"/>
      <c r="HA45" s="1319"/>
      <c r="HB45" s="1319"/>
      <c r="HC45" s="1319"/>
      <c r="HD45" s="1319"/>
      <c r="HE45" s="1319"/>
      <c r="HF45" s="1319"/>
      <c r="HG45" s="1319"/>
      <c r="HH45" s="1439"/>
      <c r="HI45"/>
      <c r="HJ45"/>
      <c r="HK45" s="3"/>
      <c r="HL45" s="3"/>
      <c r="HM45"/>
      <c r="HN45"/>
      <c r="HO45"/>
      <c r="HP45"/>
      <c r="HQ45"/>
      <c r="HR45"/>
      <c r="HS45"/>
      <c r="HT45"/>
      <c r="HU45"/>
      <c r="HV45" s="13"/>
      <c r="HW45" s="1"/>
      <c r="HX45" s="1438"/>
      <c r="HY45" s="1319"/>
      <c r="HZ45" s="1319"/>
      <c r="IA45" s="1319"/>
      <c r="IB45" s="1319"/>
      <c r="IC45" s="1319"/>
      <c r="ID45" s="1319"/>
      <c r="IE45" s="1319"/>
      <c r="IF45" s="1439"/>
      <c r="IG45"/>
      <c r="IH45"/>
    </row>
    <row r="46" spans="1:242" s="225" customFormat="1" ht="12" customHeight="1" x14ac:dyDescent="0.25">
      <c r="A46"/>
      <c r="B46"/>
      <c r="C46" t="s">
        <v>126</v>
      </c>
      <c r="D46"/>
      <c r="E46"/>
      <c r="F46"/>
      <c r="G46"/>
      <c r="H46"/>
      <c r="I46"/>
      <c r="J46"/>
      <c r="K46"/>
      <c r="L46"/>
      <c r="M46"/>
      <c r="N46" s="13"/>
      <c r="O46" s="1"/>
      <c r="P46" s="1440"/>
      <c r="Q46" s="1441"/>
      <c r="R46" s="1441"/>
      <c r="S46" s="1441"/>
      <c r="T46" s="1441"/>
      <c r="U46" s="1441"/>
      <c r="V46" s="1441"/>
      <c r="W46" s="1441"/>
      <c r="X46" s="1442"/>
      <c r="Y46"/>
      <c r="Z46"/>
      <c r="AA46"/>
      <c r="AB46"/>
      <c r="AC46"/>
      <c r="AD46"/>
      <c r="AE46" t="s">
        <v>127</v>
      </c>
      <c r="AF46"/>
      <c r="AG46"/>
      <c r="AH46"/>
      <c r="AI46" s="153">
        <v>1</v>
      </c>
      <c r="AJ46" t="s">
        <v>128</v>
      </c>
      <c r="AK46"/>
      <c r="AL46" s="13"/>
      <c r="AM46" s="1"/>
      <c r="AN46" s="1440"/>
      <c r="AO46" s="1441"/>
      <c r="AP46" s="1441"/>
      <c r="AQ46" s="1441"/>
      <c r="AR46" s="1441"/>
      <c r="AS46" s="1441"/>
      <c r="AT46" s="1441"/>
      <c r="AU46" s="1441"/>
      <c r="AV46" s="1442"/>
      <c r="AW46"/>
      <c r="AX46"/>
      <c r="AY46"/>
      <c r="AZ46"/>
      <c r="BA46"/>
      <c r="BB46"/>
      <c r="BC46" t="s">
        <v>127</v>
      </c>
      <c r="BD46"/>
      <c r="BE46"/>
      <c r="BF46"/>
      <c r="BG46" s="153">
        <v>1</v>
      </c>
      <c r="BH46" t="s">
        <v>128</v>
      </c>
      <c r="BI46"/>
      <c r="BJ46" s="13"/>
      <c r="BK46" s="1"/>
      <c r="BL46" s="1440"/>
      <c r="BM46" s="1441"/>
      <c r="BN46" s="1441"/>
      <c r="BO46" s="1441"/>
      <c r="BP46" s="1441"/>
      <c r="BQ46" s="1441"/>
      <c r="BR46" s="1441"/>
      <c r="BS46" s="1441"/>
      <c r="BT46" s="1442"/>
      <c r="BU46"/>
      <c r="BV46"/>
      <c r="BW46"/>
      <c r="BX46"/>
      <c r="BY46"/>
      <c r="BZ46"/>
      <c r="CA46" t="s">
        <v>127</v>
      </c>
      <c r="CB46"/>
      <c r="CC46"/>
      <c r="CD46"/>
      <c r="CE46" s="153">
        <v>1</v>
      </c>
      <c r="CF46" t="s">
        <v>128</v>
      </c>
      <c r="CG46"/>
      <c r="CH46" s="13"/>
      <c r="CI46" s="1"/>
      <c r="CJ46" s="1440"/>
      <c r="CK46" s="1441"/>
      <c r="CL46" s="1441"/>
      <c r="CM46" s="1441"/>
      <c r="CN46" s="1441"/>
      <c r="CO46" s="1441"/>
      <c r="CP46" s="1441"/>
      <c r="CQ46" s="1441"/>
      <c r="CR46" s="1442"/>
      <c r="CS46"/>
      <c r="CT46"/>
      <c r="CU46"/>
      <c r="CV46"/>
      <c r="CW46"/>
      <c r="CX46"/>
      <c r="CY46" t="s">
        <v>127</v>
      </c>
      <c r="CZ46"/>
      <c r="DA46"/>
      <c r="DB46"/>
      <c r="DC46" s="153">
        <v>1</v>
      </c>
      <c r="DD46" t="s">
        <v>128</v>
      </c>
      <c r="DE46"/>
      <c r="DF46" s="13"/>
      <c r="DG46" s="1"/>
      <c r="DH46" s="1440"/>
      <c r="DI46" s="1441"/>
      <c r="DJ46" s="1441"/>
      <c r="DK46" s="1441"/>
      <c r="DL46" s="1441"/>
      <c r="DM46" s="1441"/>
      <c r="DN46" s="1441"/>
      <c r="DO46" s="1441"/>
      <c r="DP46" s="1442"/>
      <c r="DQ46"/>
      <c r="DR46" t="s">
        <v>3</v>
      </c>
      <c r="DS46" s="1369"/>
      <c r="DT46" s="1370"/>
      <c r="DU46" t="str">
        <f>Feuil3!D53</f>
        <v>ha</v>
      </c>
      <c r="DV46"/>
      <c r="DW46" t="s">
        <v>133</v>
      </c>
      <c r="DX46"/>
      <c r="DY46"/>
      <c r="DZ46"/>
      <c r="EA46" s="153">
        <v>1</v>
      </c>
      <c r="EB46" t="s">
        <v>128</v>
      </c>
      <c r="EC46"/>
      <c r="ED46" s="13"/>
      <c r="EE46" s="1"/>
      <c r="EF46" s="1440"/>
      <c r="EG46" s="1441"/>
      <c r="EH46" s="1441"/>
      <c r="EI46" s="1441"/>
      <c r="EJ46" s="1441"/>
      <c r="EK46" s="1441"/>
      <c r="EL46" s="1441"/>
      <c r="EM46" s="1441"/>
      <c r="EN46" s="1442"/>
      <c r="EO46"/>
      <c r="EP46" s="45" t="s">
        <v>3</v>
      </c>
      <c r="EQ46" s="1371"/>
      <c r="ER46" s="1370"/>
      <c r="ES46" t="str">
        <f>Feuil3!D53</f>
        <v>ha</v>
      </c>
      <c r="ET46" s="45"/>
      <c r="EU46" s="45" t="s">
        <v>133</v>
      </c>
      <c r="EV46" s="45"/>
      <c r="EW46" s="45"/>
      <c r="EX46" s="45"/>
      <c r="EY46" s="154">
        <v>1</v>
      </c>
      <c r="EZ46" s="45" t="s">
        <v>128</v>
      </c>
      <c r="FA46" s="45"/>
      <c r="FB46" s="46"/>
      <c r="FC46" s="44"/>
      <c r="FD46" s="1440"/>
      <c r="FE46" s="1441"/>
      <c r="FF46" s="1441"/>
      <c r="FG46" s="1441"/>
      <c r="FH46" s="1441"/>
      <c r="FI46" s="1441"/>
      <c r="FJ46" s="1441"/>
      <c r="FK46" s="1441"/>
      <c r="FL46" s="1442"/>
      <c r="FM46"/>
      <c r="FN46" s="45" t="s">
        <v>3</v>
      </c>
      <c r="FO46" s="1371"/>
      <c r="FP46" s="1370"/>
      <c r="FQ46" t="str">
        <f>Feuil3!D53</f>
        <v>ha</v>
      </c>
      <c r="FR46" s="45"/>
      <c r="FS46" s="45" t="s">
        <v>133</v>
      </c>
      <c r="FT46" s="45"/>
      <c r="FU46" s="45"/>
      <c r="FV46" s="45"/>
      <c r="FW46" s="154">
        <v>1</v>
      </c>
      <c r="FX46" s="45" t="s">
        <v>128</v>
      </c>
      <c r="FY46" s="45"/>
      <c r="FZ46" s="46"/>
      <c r="GA46" s="44"/>
      <c r="GB46" s="1440"/>
      <c r="GC46" s="1441"/>
      <c r="GD46" s="1441"/>
      <c r="GE46" s="1441"/>
      <c r="GF46" s="1441"/>
      <c r="GG46" s="1441"/>
      <c r="GH46" s="1441"/>
      <c r="GI46" s="1441"/>
      <c r="GJ46" s="1442"/>
      <c r="GK46"/>
      <c r="GL46" t="s">
        <v>3</v>
      </c>
      <c r="GM46" s="1369"/>
      <c r="GN46" s="1370"/>
      <c r="GO46" t="str">
        <f>Feuil3!D53</f>
        <v>ha</v>
      </c>
      <c r="GP46"/>
      <c r="GQ46" t="s">
        <v>133</v>
      </c>
      <c r="GR46"/>
      <c r="GS46"/>
      <c r="GT46"/>
      <c r="GU46" s="153">
        <v>1</v>
      </c>
      <c r="GV46" t="s">
        <v>128</v>
      </c>
      <c r="GW46"/>
      <c r="GX46" s="13"/>
      <c r="GY46" s="1"/>
      <c r="GZ46" s="1440"/>
      <c r="HA46" s="1441"/>
      <c r="HB46" s="1441"/>
      <c r="HC46" s="1441"/>
      <c r="HD46" s="1441"/>
      <c r="HE46" s="1441"/>
      <c r="HF46" s="1441"/>
      <c r="HG46" s="1441"/>
      <c r="HH46" s="1442"/>
      <c r="HI46"/>
      <c r="HJ46" t="s">
        <v>3</v>
      </c>
      <c r="HK46" s="1369"/>
      <c r="HL46" s="1370"/>
      <c r="HM46" t="str">
        <f>Feuil3!D53</f>
        <v>ha</v>
      </c>
      <c r="HN46"/>
      <c r="HO46" t="s">
        <v>133</v>
      </c>
      <c r="HP46"/>
      <c r="HQ46"/>
      <c r="HR46"/>
      <c r="HS46" s="153">
        <v>1</v>
      </c>
      <c r="HT46" t="s">
        <v>128</v>
      </c>
      <c r="HU46"/>
      <c r="HV46" s="13"/>
      <c r="HW46" s="1"/>
      <c r="HX46" s="1440"/>
      <c r="HY46" s="1441"/>
      <c r="HZ46" s="1441"/>
      <c r="IA46" s="1441"/>
      <c r="IB46" s="1441"/>
      <c r="IC46" s="1441"/>
      <c r="ID46" s="1441"/>
      <c r="IE46" s="1441"/>
      <c r="IF46" s="1442"/>
      <c r="IG46"/>
      <c r="IH46"/>
    </row>
    <row r="47" spans="1:242" s="225" customFormat="1" ht="12" customHeight="1" thickBot="1" x14ac:dyDescent="0.3">
      <c r="A47"/>
      <c r="B47"/>
      <c r="C47" s="3"/>
      <c r="D47" s="3"/>
      <c r="E47" s="3"/>
      <c r="F47" s="3"/>
      <c r="G47" s="3"/>
      <c r="H47" s="11"/>
      <c r="I47" s="3"/>
      <c r="J47" s="3"/>
      <c r="K47"/>
      <c r="L47"/>
      <c r="M47"/>
      <c r="N47" s="13"/>
      <c r="O47" s="1"/>
      <c r="P47" s="1"/>
      <c r="Q47" s="1"/>
      <c r="R47"/>
      <c r="S47"/>
      <c r="T47" s="1"/>
      <c r="U47" s="13"/>
      <c r="V47" s="1"/>
      <c r="W47" s="1"/>
      <c r="X47" s="1"/>
      <c r="Y47"/>
      <c r="Z47"/>
      <c r="AA47" s="3"/>
      <c r="AB47" s="3"/>
      <c r="AC47" s="3"/>
      <c r="AD47" s="3"/>
      <c r="AE47" s="3" t="s">
        <v>307</v>
      </c>
      <c r="AF47" s="11"/>
      <c r="AG47" s="3"/>
      <c r="AH47" s="3"/>
      <c r="AI47"/>
      <c r="AJ47"/>
      <c r="AK47"/>
      <c r="AL47" s="13"/>
      <c r="AM47" s="1"/>
      <c r="AN47" s="1"/>
      <c r="AO47" s="1"/>
      <c r="AP47"/>
      <c r="AQ47"/>
      <c r="AR47" s="1"/>
      <c r="AS47" s="13"/>
      <c r="AT47" s="1"/>
      <c r="AU47" s="1"/>
      <c r="AV47" s="1"/>
      <c r="AW47"/>
      <c r="AX47"/>
      <c r="AY47" s="3"/>
      <c r="AZ47" s="3"/>
      <c r="BA47" s="3"/>
      <c r="BB47" s="3"/>
      <c r="BC47" s="3" t="s">
        <v>307</v>
      </c>
      <c r="BD47" s="11"/>
      <c r="BE47" s="3"/>
      <c r="BF47" s="3"/>
      <c r="BG47"/>
      <c r="BH47"/>
      <c r="BI47"/>
      <c r="BJ47" s="13"/>
      <c r="BK47" s="1"/>
      <c r="BL47" s="1"/>
      <c r="BM47" s="1"/>
      <c r="BN47"/>
      <c r="BO47"/>
      <c r="BP47" s="1"/>
      <c r="BQ47" s="13"/>
      <c r="BR47" s="1"/>
      <c r="BS47" s="1"/>
      <c r="BT47" s="1"/>
      <c r="BU47"/>
      <c r="BV47"/>
      <c r="BW47" s="3"/>
      <c r="BX47" s="3"/>
      <c r="BY47" s="3"/>
      <c r="BZ47" s="3"/>
      <c r="CA47" s="3" t="s">
        <v>307</v>
      </c>
      <c r="CB47" s="11"/>
      <c r="CC47" s="3"/>
      <c r="CD47" s="3"/>
      <c r="CE47"/>
      <c r="CF47"/>
      <c r="CG47"/>
      <c r="CH47" s="13"/>
      <c r="CI47" s="1"/>
      <c r="CJ47" s="1"/>
      <c r="CK47" s="1"/>
      <c r="CL47"/>
      <c r="CM47"/>
      <c r="CN47" s="1"/>
      <c r="CO47" s="13"/>
      <c r="CP47" s="1"/>
      <c r="CQ47" s="1"/>
      <c r="CR47" s="1"/>
      <c r="CS47"/>
      <c r="CT47"/>
      <c r="CU47" s="3"/>
      <c r="CV47" s="3"/>
      <c r="CW47" s="3"/>
      <c r="CX47" s="3"/>
      <c r="CY47" s="3" t="s">
        <v>307</v>
      </c>
      <c r="CZ47" s="11"/>
      <c r="DA47" s="3"/>
      <c r="DB47" s="3"/>
      <c r="DC47"/>
      <c r="DD47"/>
      <c r="DE47"/>
      <c r="DF47" s="13"/>
      <c r="DG47" s="1"/>
      <c r="DH47" s="1"/>
      <c r="DI47" s="1"/>
      <c r="DJ47"/>
      <c r="DK47"/>
      <c r="DL47" s="1"/>
      <c r="DM47" s="13"/>
      <c r="DN47" s="1"/>
      <c r="DO47" s="1"/>
      <c r="DP47" s="1"/>
      <c r="DQ47"/>
      <c r="DR47"/>
      <c r="DS47" s="3"/>
      <c r="DT47" s="3"/>
      <c r="DU47" s="3"/>
      <c r="DV47" s="3"/>
      <c r="DW47" s="3" t="s">
        <v>307</v>
      </c>
      <c r="DX47" s="11"/>
      <c r="DY47" s="3"/>
      <c r="DZ47" s="3"/>
      <c r="EA47"/>
      <c r="EB47"/>
      <c r="EC47"/>
      <c r="ED47" s="13"/>
      <c r="EE47" s="1"/>
      <c r="EF47" s="1"/>
      <c r="EG47" s="1"/>
      <c r="EH47"/>
      <c r="EI47"/>
      <c r="EJ47" s="1"/>
      <c r="EK47" s="13"/>
      <c r="EL47" s="1"/>
      <c r="EM47" s="1"/>
      <c r="EN47" s="1"/>
      <c r="EO47"/>
      <c r="EP47" s="45"/>
      <c r="EQ47" s="43"/>
      <c r="ER47" s="43"/>
      <c r="ES47" s="43"/>
      <c r="ET47" s="43"/>
      <c r="EU47" s="3" t="s">
        <v>307</v>
      </c>
      <c r="EV47" s="51"/>
      <c r="EW47" s="43"/>
      <c r="EX47" s="43"/>
      <c r="EY47" s="45"/>
      <c r="EZ47" s="45"/>
      <c r="FA47" s="45"/>
      <c r="FB47" s="46"/>
      <c r="FC47" s="44"/>
      <c r="FD47" s="44"/>
      <c r="FE47" s="44"/>
      <c r="FF47" s="45"/>
      <c r="FG47" s="45"/>
      <c r="FH47" s="44"/>
      <c r="FI47" s="46"/>
      <c r="FJ47" s="44"/>
      <c r="FK47" s="44"/>
      <c r="FL47" s="44"/>
      <c r="FM47"/>
      <c r="FN47" s="45"/>
      <c r="FO47" s="43"/>
      <c r="FP47" s="43"/>
      <c r="FQ47" s="43"/>
      <c r="FR47" s="43"/>
      <c r="FS47" s="3" t="s">
        <v>307</v>
      </c>
      <c r="FT47" s="51"/>
      <c r="FU47" s="43"/>
      <c r="FV47" s="43"/>
      <c r="FW47" s="45"/>
      <c r="FX47" s="45"/>
      <c r="FY47" s="45"/>
      <c r="FZ47" s="46"/>
      <c r="GA47" s="44"/>
      <c r="GB47" s="44"/>
      <c r="GC47" s="44"/>
      <c r="GD47" s="45"/>
      <c r="GE47" s="45"/>
      <c r="GF47" s="44"/>
      <c r="GG47" s="46"/>
      <c r="GH47" s="44"/>
      <c r="GI47" s="44"/>
      <c r="GJ47" s="44"/>
      <c r="GK47"/>
      <c r="GL47"/>
      <c r="GM47" s="3"/>
      <c r="GN47" s="3"/>
      <c r="GO47" s="3"/>
      <c r="GP47" s="3"/>
      <c r="GQ47" s="3" t="s">
        <v>307</v>
      </c>
      <c r="GR47" s="11"/>
      <c r="GS47" s="3"/>
      <c r="GT47" s="3"/>
      <c r="GU47"/>
      <c r="GV47"/>
      <c r="GW47"/>
      <c r="GX47" s="13"/>
      <c r="GY47" s="1"/>
      <c r="GZ47" s="1"/>
      <c r="HA47" s="1"/>
      <c r="HB47"/>
      <c r="HC47"/>
      <c r="HD47" s="1"/>
      <c r="HE47" s="13"/>
      <c r="HF47" s="1"/>
      <c r="HG47" s="1"/>
      <c r="HH47" s="1"/>
      <c r="HI47"/>
      <c r="HJ47"/>
      <c r="HK47" s="3"/>
      <c r="HL47" s="3"/>
      <c r="HM47" s="3"/>
      <c r="HN47" s="3"/>
      <c r="HO47" s="3" t="s">
        <v>307</v>
      </c>
      <c r="HP47" s="11"/>
      <c r="HQ47" s="3"/>
      <c r="HR47" s="3"/>
      <c r="HS47"/>
      <c r="HT47"/>
      <c r="HU47"/>
      <c r="HV47" s="13"/>
      <c r="HW47" s="1"/>
      <c r="HX47" s="1"/>
      <c r="HY47" s="1"/>
      <c r="HZ47"/>
      <c r="IA47"/>
      <c r="IB47" s="1"/>
      <c r="IC47" s="13"/>
      <c r="ID47" s="1"/>
      <c r="IE47" s="1"/>
      <c r="IF47" s="1"/>
      <c r="IG47"/>
      <c r="IH47"/>
    </row>
    <row r="48" spans="1:242" s="225" customFormat="1" ht="12" customHeight="1" x14ac:dyDescent="0.2">
      <c r="A48" s="444"/>
      <c r="B48" s="218">
        <v>1</v>
      </c>
      <c r="C48" s="1403" t="s">
        <v>98</v>
      </c>
      <c r="D48" s="1404"/>
      <c r="E48" s="1404"/>
      <c r="F48" s="1404"/>
      <c r="G48" s="1404"/>
      <c r="H48" s="1404"/>
      <c r="I48" s="1403" t="s">
        <v>494</v>
      </c>
      <c r="J48" s="1404"/>
      <c r="K48" s="1404"/>
      <c r="L48" s="1404"/>
      <c r="M48" s="1404"/>
      <c r="N48" s="1404"/>
      <c r="O48" s="1404"/>
      <c r="P48" s="1404"/>
      <c r="Q48" s="1404"/>
      <c r="R48" s="1404"/>
      <c r="S48" s="1404"/>
      <c r="T48" s="1404"/>
      <c r="U48" s="1404"/>
      <c r="V48" s="1404"/>
      <c r="W48" s="1404"/>
      <c r="X48" s="1405"/>
      <c r="Y48" s="444"/>
      <c r="Z48" s="218">
        <v>1</v>
      </c>
      <c r="AA48" s="1403" t="s">
        <v>98</v>
      </c>
      <c r="AB48" s="1404"/>
      <c r="AC48" s="1404"/>
      <c r="AD48" s="1404"/>
      <c r="AE48" s="1404"/>
      <c r="AF48" s="1404"/>
      <c r="AG48" s="1403" t="s">
        <v>494</v>
      </c>
      <c r="AH48" s="1404"/>
      <c r="AI48" s="1404"/>
      <c r="AJ48" s="1404"/>
      <c r="AK48" s="1404"/>
      <c r="AL48" s="1404"/>
      <c r="AM48" s="1404"/>
      <c r="AN48" s="1404"/>
      <c r="AO48" s="1404"/>
      <c r="AP48" s="1404"/>
      <c r="AQ48" s="1404"/>
      <c r="AR48" s="1404"/>
      <c r="AS48" s="1404"/>
      <c r="AT48" s="1404"/>
      <c r="AU48" s="1404"/>
      <c r="AV48" s="1405"/>
      <c r="AW48" s="444"/>
      <c r="AX48" s="218">
        <v>1</v>
      </c>
      <c r="AY48" s="1403" t="s">
        <v>98</v>
      </c>
      <c r="AZ48" s="1404"/>
      <c r="BA48" s="1404"/>
      <c r="BB48" s="1404"/>
      <c r="BC48" s="1404"/>
      <c r="BD48" s="1404"/>
      <c r="BE48" s="1403" t="s">
        <v>494</v>
      </c>
      <c r="BF48" s="1404"/>
      <c r="BG48" s="1404"/>
      <c r="BH48" s="1404"/>
      <c r="BI48" s="1404"/>
      <c r="BJ48" s="1404"/>
      <c r="BK48" s="1404"/>
      <c r="BL48" s="1404"/>
      <c r="BM48" s="1404"/>
      <c r="BN48" s="1404"/>
      <c r="BO48" s="1404"/>
      <c r="BP48" s="1404"/>
      <c r="BQ48" s="1404"/>
      <c r="BR48" s="1404"/>
      <c r="BS48" s="1404"/>
      <c r="BT48" s="1405"/>
      <c r="BU48" s="444"/>
      <c r="BV48" s="218">
        <v>1</v>
      </c>
      <c r="BW48" s="1403" t="s">
        <v>98</v>
      </c>
      <c r="BX48" s="1404"/>
      <c r="BY48" s="1404"/>
      <c r="BZ48" s="1404"/>
      <c r="CA48" s="1404"/>
      <c r="CB48" s="1404"/>
      <c r="CC48" s="1403" t="s">
        <v>494</v>
      </c>
      <c r="CD48" s="1404"/>
      <c r="CE48" s="1404"/>
      <c r="CF48" s="1404"/>
      <c r="CG48" s="1404"/>
      <c r="CH48" s="1404"/>
      <c r="CI48" s="1404"/>
      <c r="CJ48" s="1404"/>
      <c r="CK48" s="1404"/>
      <c r="CL48" s="1404"/>
      <c r="CM48" s="1404"/>
      <c r="CN48" s="1404"/>
      <c r="CO48" s="1404"/>
      <c r="CP48" s="1404"/>
      <c r="CQ48" s="1404"/>
      <c r="CR48" s="1405"/>
      <c r="CS48" s="444"/>
      <c r="CT48" s="218">
        <v>1</v>
      </c>
      <c r="CU48" s="1403" t="s">
        <v>98</v>
      </c>
      <c r="CV48" s="1404"/>
      <c r="CW48" s="1404"/>
      <c r="CX48" s="1404"/>
      <c r="CY48" s="1404"/>
      <c r="CZ48" s="1404"/>
      <c r="DA48" s="1403" t="s">
        <v>494</v>
      </c>
      <c r="DB48" s="1404"/>
      <c r="DC48" s="1404"/>
      <c r="DD48" s="1404"/>
      <c r="DE48" s="1404"/>
      <c r="DF48" s="1404"/>
      <c r="DG48" s="1404"/>
      <c r="DH48" s="1404"/>
      <c r="DI48" s="1404"/>
      <c r="DJ48" s="1404"/>
      <c r="DK48" s="1404"/>
      <c r="DL48" s="1404"/>
      <c r="DM48" s="1404"/>
      <c r="DN48" s="1404"/>
      <c r="DO48" s="1404"/>
      <c r="DP48" s="1405"/>
      <c r="DQ48" s="444"/>
      <c r="DR48" s="218">
        <v>1</v>
      </c>
      <c r="DS48" s="1403" t="s">
        <v>98</v>
      </c>
      <c r="DT48" s="1404"/>
      <c r="DU48" s="1404"/>
      <c r="DV48" s="1404"/>
      <c r="DW48" s="1404"/>
      <c r="DX48" s="1404"/>
      <c r="DY48" s="1403" t="s">
        <v>494</v>
      </c>
      <c r="DZ48" s="1404"/>
      <c r="EA48" s="1404"/>
      <c r="EB48" s="1404"/>
      <c r="EC48" s="1404"/>
      <c r="ED48" s="1404"/>
      <c r="EE48" s="1404"/>
      <c r="EF48" s="1404"/>
      <c r="EG48" s="1404"/>
      <c r="EH48" s="1404"/>
      <c r="EI48" s="1404"/>
      <c r="EJ48" s="1404"/>
      <c r="EK48" s="1404"/>
      <c r="EL48" s="1404"/>
      <c r="EM48" s="1404"/>
      <c r="EN48" s="1405"/>
      <c r="EO48" s="444"/>
      <c r="EP48" s="218">
        <v>1</v>
      </c>
      <c r="EQ48" s="1403" t="s">
        <v>98</v>
      </c>
      <c r="ER48" s="1404"/>
      <c r="ES48" s="1404"/>
      <c r="ET48" s="1404"/>
      <c r="EU48" s="1404"/>
      <c r="EV48" s="1404"/>
      <c r="EW48" s="1403" t="s">
        <v>494</v>
      </c>
      <c r="EX48" s="1404"/>
      <c r="EY48" s="1404"/>
      <c r="EZ48" s="1404"/>
      <c r="FA48" s="1404"/>
      <c r="FB48" s="1404"/>
      <c r="FC48" s="1404"/>
      <c r="FD48" s="1404"/>
      <c r="FE48" s="1404"/>
      <c r="FF48" s="1404"/>
      <c r="FG48" s="1404"/>
      <c r="FH48" s="1404"/>
      <c r="FI48" s="1404"/>
      <c r="FJ48" s="1404"/>
      <c r="FK48" s="1404"/>
      <c r="FL48" s="1405"/>
      <c r="FM48" s="444"/>
      <c r="FN48" s="218">
        <v>1</v>
      </c>
      <c r="FO48" s="1403" t="s">
        <v>98</v>
      </c>
      <c r="FP48" s="1404"/>
      <c r="FQ48" s="1404"/>
      <c r="FR48" s="1404"/>
      <c r="FS48" s="1404"/>
      <c r="FT48" s="1404"/>
      <c r="FU48" s="1403" t="s">
        <v>494</v>
      </c>
      <c r="FV48" s="1404"/>
      <c r="FW48" s="1404"/>
      <c r="FX48" s="1404"/>
      <c r="FY48" s="1404"/>
      <c r="FZ48" s="1404"/>
      <c r="GA48" s="1404"/>
      <c r="GB48" s="1404"/>
      <c r="GC48" s="1404"/>
      <c r="GD48" s="1404"/>
      <c r="GE48" s="1404"/>
      <c r="GF48" s="1404"/>
      <c r="GG48" s="1404"/>
      <c r="GH48" s="1404"/>
      <c r="GI48" s="1404"/>
      <c r="GJ48" s="1405"/>
      <c r="GK48" s="444"/>
      <c r="GL48" s="218">
        <v>1</v>
      </c>
      <c r="GM48" s="1403" t="s">
        <v>98</v>
      </c>
      <c r="GN48" s="1404"/>
      <c r="GO48" s="1404"/>
      <c r="GP48" s="1404"/>
      <c r="GQ48" s="1404"/>
      <c r="GR48" s="1404"/>
      <c r="GS48" s="1403" t="s">
        <v>494</v>
      </c>
      <c r="GT48" s="1404"/>
      <c r="GU48" s="1404"/>
      <c r="GV48" s="1404"/>
      <c r="GW48" s="1404"/>
      <c r="GX48" s="1404"/>
      <c r="GY48" s="1404"/>
      <c r="GZ48" s="1404"/>
      <c r="HA48" s="1404"/>
      <c r="HB48" s="1404"/>
      <c r="HC48" s="1404"/>
      <c r="HD48" s="1404"/>
      <c r="HE48" s="1404"/>
      <c r="HF48" s="1404"/>
      <c r="HG48" s="1404"/>
      <c r="HH48" s="1405"/>
      <c r="HI48" s="444"/>
      <c r="HJ48" s="218">
        <v>1</v>
      </c>
      <c r="HK48" s="1403" t="s">
        <v>98</v>
      </c>
      <c r="HL48" s="1404"/>
      <c r="HM48" s="1404"/>
      <c r="HN48" s="1404"/>
      <c r="HO48" s="1404"/>
      <c r="HP48" s="1404"/>
      <c r="HQ48" s="1403" t="s">
        <v>494</v>
      </c>
      <c r="HR48" s="1404"/>
      <c r="HS48" s="1404"/>
      <c r="HT48" s="1404"/>
      <c r="HU48" s="1404"/>
      <c r="HV48" s="1404"/>
      <c r="HW48" s="1404"/>
      <c r="HX48" s="1404"/>
      <c r="HY48" s="1404"/>
      <c r="HZ48" s="1404"/>
      <c r="IA48" s="1404"/>
      <c r="IB48" s="1404"/>
      <c r="IC48" s="1404"/>
      <c r="ID48" s="1404"/>
      <c r="IE48" s="1404"/>
      <c r="IF48" s="1405"/>
      <c r="IG48" s="444"/>
      <c r="IH48" s="444"/>
    </row>
    <row r="49" spans="1:242" s="225" customFormat="1" ht="12" customHeight="1" x14ac:dyDescent="0.2">
      <c r="A49" s="444"/>
      <c r="B49" s="447" t="s">
        <v>97</v>
      </c>
      <c r="C49" s="448">
        <v>2</v>
      </c>
      <c r="D49" s="449">
        <v>3</v>
      </c>
      <c r="E49" s="449">
        <v>4</v>
      </c>
      <c r="F49" s="450">
        <v>5</v>
      </c>
      <c r="G49" s="451">
        <v>6</v>
      </c>
      <c r="H49" s="449">
        <v>7</v>
      </c>
      <c r="I49" s="1395" t="s">
        <v>94</v>
      </c>
      <c r="J49" s="1396"/>
      <c r="K49" s="1398" t="s">
        <v>92</v>
      </c>
      <c r="L49" s="1396"/>
      <c r="M49" s="1396"/>
      <c r="N49" s="1396"/>
      <c r="O49" s="1396"/>
      <c r="P49" s="1396"/>
      <c r="Q49" s="1399"/>
      <c r="R49" s="1400" t="s">
        <v>93</v>
      </c>
      <c r="S49" s="1401"/>
      <c r="T49" s="1401"/>
      <c r="U49" s="1401"/>
      <c r="V49" s="1401"/>
      <c r="W49" s="1401"/>
      <c r="X49" s="1402"/>
      <c r="Y49" s="444"/>
      <c r="Z49" s="447" t="s">
        <v>97</v>
      </c>
      <c r="AA49" s="448">
        <v>2</v>
      </c>
      <c r="AB49" s="449">
        <v>3</v>
      </c>
      <c r="AC49" s="449">
        <v>4</v>
      </c>
      <c r="AD49" s="450">
        <v>5</v>
      </c>
      <c r="AE49" s="451">
        <v>6</v>
      </c>
      <c r="AF49" s="449">
        <v>7</v>
      </c>
      <c r="AG49" s="1395" t="s">
        <v>94</v>
      </c>
      <c r="AH49" s="1396"/>
      <c r="AI49" s="1398" t="s">
        <v>92</v>
      </c>
      <c r="AJ49" s="1396"/>
      <c r="AK49" s="1396"/>
      <c r="AL49" s="1396"/>
      <c r="AM49" s="1396"/>
      <c r="AN49" s="1396"/>
      <c r="AO49" s="1399"/>
      <c r="AP49" s="1400" t="s">
        <v>93</v>
      </c>
      <c r="AQ49" s="1401"/>
      <c r="AR49" s="1401"/>
      <c r="AS49" s="1401"/>
      <c r="AT49" s="1401"/>
      <c r="AU49" s="1401"/>
      <c r="AV49" s="1402"/>
      <c r="AW49" s="444"/>
      <c r="AX49" s="447" t="s">
        <v>97</v>
      </c>
      <c r="AY49" s="448">
        <v>2</v>
      </c>
      <c r="AZ49" s="449">
        <v>3</v>
      </c>
      <c r="BA49" s="449">
        <v>4</v>
      </c>
      <c r="BB49" s="450">
        <v>5</v>
      </c>
      <c r="BC49" s="451">
        <v>6</v>
      </c>
      <c r="BD49" s="449">
        <v>7</v>
      </c>
      <c r="BE49" s="1395" t="s">
        <v>94</v>
      </c>
      <c r="BF49" s="1396"/>
      <c r="BG49" s="1398" t="s">
        <v>92</v>
      </c>
      <c r="BH49" s="1396"/>
      <c r="BI49" s="1396"/>
      <c r="BJ49" s="1396"/>
      <c r="BK49" s="1396"/>
      <c r="BL49" s="1396"/>
      <c r="BM49" s="1399"/>
      <c r="BN49" s="1400" t="s">
        <v>93</v>
      </c>
      <c r="BO49" s="1401"/>
      <c r="BP49" s="1401"/>
      <c r="BQ49" s="1401"/>
      <c r="BR49" s="1401"/>
      <c r="BS49" s="1401"/>
      <c r="BT49" s="1402"/>
      <c r="BU49" s="444"/>
      <c r="BV49" s="447" t="s">
        <v>97</v>
      </c>
      <c r="BW49" s="448">
        <v>2</v>
      </c>
      <c r="BX49" s="449">
        <v>3</v>
      </c>
      <c r="BY49" s="449">
        <v>4</v>
      </c>
      <c r="BZ49" s="450">
        <v>5</v>
      </c>
      <c r="CA49" s="451">
        <v>6</v>
      </c>
      <c r="CB49" s="449">
        <v>7</v>
      </c>
      <c r="CC49" s="1395" t="s">
        <v>94</v>
      </c>
      <c r="CD49" s="1396"/>
      <c r="CE49" s="1398" t="s">
        <v>92</v>
      </c>
      <c r="CF49" s="1396"/>
      <c r="CG49" s="1396"/>
      <c r="CH49" s="1396"/>
      <c r="CI49" s="1396"/>
      <c r="CJ49" s="1396"/>
      <c r="CK49" s="1399"/>
      <c r="CL49" s="1400" t="s">
        <v>93</v>
      </c>
      <c r="CM49" s="1401"/>
      <c r="CN49" s="1401"/>
      <c r="CO49" s="1401"/>
      <c r="CP49" s="1401"/>
      <c r="CQ49" s="1401"/>
      <c r="CR49" s="1402"/>
      <c r="CS49" s="444"/>
      <c r="CT49" s="447" t="s">
        <v>97</v>
      </c>
      <c r="CU49" s="448">
        <v>2</v>
      </c>
      <c r="CV49" s="449">
        <v>3</v>
      </c>
      <c r="CW49" s="449">
        <v>4</v>
      </c>
      <c r="CX49" s="450">
        <v>5</v>
      </c>
      <c r="CY49" s="451">
        <v>6</v>
      </c>
      <c r="CZ49" s="449">
        <v>7</v>
      </c>
      <c r="DA49" s="1395" t="s">
        <v>94</v>
      </c>
      <c r="DB49" s="1396"/>
      <c r="DC49" s="1398" t="s">
        <v>92</v>
      </c>
      <c r="DD49" s="1396"/>
      <c r="DE49" s="1396"/>
      <c r="DF49" s="1396"/>
      <c r="DG49" s="1396"/>
      <c r="DH49" s="1396"/>
      <c r="DI49" s="1399"/>
      <c r="DJ49" s="1400" t="s">
        <v>93</v>
      </c>
      <c r="DK49" s="1401"/>
      <c r="DL49" s="1401"/>
      <c r="DM49" s="1401"/>
      <c r="DN49" s="1401"/>
      <c r="DO49" s="1401"/>
      <c r="DP49" s="1402"/>
      <c r="DQ49" s="444"/>
      <c r="DR49" s="447" t="s">
        <v>97</v>
      </c>
      <c r="DS49" s="448">
        <v>2</v>
      </c>
      <c r="DT49" s="449">
        <v>3</v>
      </c>
      <c r="DU49" s="449">
        <v>4</v>
      </c>
      <c r="DV49" s="450">
        <v>5</v>
      </c>
      <c r="DW49" s="451">
        <v>6</v>
      </c>
      <c r="DX49" s="449">
        <v>7</v>
      </c>
      <c r="DY49" s="1395" t="s">
        <v>94</v>
      </c>
      <c r="DZ49" s="1396"/>
      <c r="EA49" s="1398" t="s">
        <v>92</v>
      </c>
      <c r="EB49" s="1396"/>
      <c r="EC49" s="1396"/>
      <c r="ED49" s="1396"/>
      <c r="EE49" s="1396"/>
      <c r="EF49" s="1396"/>
      <c r="EG49" s="1399"/>
      <c r="EH49" s="1400" t="s">
        <v>93</v>
      </c>
      <c r="EI49" s="1401"/>
      <c r="EJ49" s="1401"/>
      <c r="EK49" s="1401"/>
      <c r="EL49" s="1401"/>
      <c r="EM49" s="1401"/>
      <c r="EN49" s="1402"/>
      <c r="EO49" s="444"/>
      <c r="EP49" s="447" t="s">
        <v>97</v>
      </c>
      <c r="EQ49" s="448">
        <v>2</v>
      </c>
      <c r="ER49" s="449">
        <v>3</v>
      </c>
      <c r="ES49" s="449">
        <v>4</v>
      </c>
      <c r="ET49" s="450">
        <v>5</v>
      </c>
      <c r="EU49" s="451">
        <v>6</v>
      </c>
      <c r="EV49" s="449">
        <v>7</v>
      </c>
      <c r="EW49" s="1395" t="s">
        <v>94</v>
      </c>
      <c r="EX49" s="1396"/>
      <c r="EY49" s="1398" t="s">
        <v>92</v>
      </c>
      <c r="EZ49" s="1396"/>
      <c r="FA49" s="1396"/>
      <c r="FB49" s="1396"/>
      <c r="FC49" s="1396"/>
      <c r="FD49" s="1396"/>
      <c r="FE49" s="1399"/>
      <c r="FF49" s="1400" t="s">
        <v>93</v>
      </c>
      <c r="FG49" s="1401"/>
      <c r="FH49" s="1401"/>
      <c r="FI49" s="1401"/>
      <c r="FJ49" s="1401"/>
      <c r="FK49" s="1401"/>
      <c r="FL49" s="1402"/>
      <c r="FM49" s="444"/>
      <c r="FN49" s="447" t="s">
        <v>97</v>
      </c>
      <c r="FO49" s="448">
        <v>2</v>
      </c>
      <c r="FP49" s="449">
        <v>3</v>
      </c>
      <c r="FQ49" s="449">
        <v>4</v>
      </c>
      <c r="FR49" s="450">
        <v>5</v>
      </c>
      <c r="FS49" s="451">
        <v>6</v>
      </c>
      <c r="FT49" s="449">
        <v>7</v>
      </c>
      <c r="FU49" s="1395" t="s">
        <v>94</v>
      </c>
      <c r="FV49" s="1396"/>
      <c r="FW49" s="1398" t="s">
        <v>92</v>
      </c>
      <c r="FX49" s="1396"/>
      <c r="FY49" s="1396"/>
      <c r="FZ49" s="1396"/>
      <c r="GA49" s="1396"/>
      <c r="GB49" s="1396"/>
      <c r="GC49" s="1399"/>
      <c r="GD49" s="1400" t="s">
        <v>93</v>
      </c>
      <c r="GE49" s="1401"/>
      <c r="GF49" s="1401"/>
      <c r="GG49" s="1401"/>
      <c r="GH49" s="1401"/>
      <c r="GI49" s="1401"/>
      <c r="GJ49" s="1402"/>
      <c r="GK49" s="444"/>
      <c r="GL49" s="447" t="s">
        <v>97</v>
      </c>
      <c r="GM49" s="448">
        <v>2</v>
      </c>
      <c r="GN49" s="449">
        <v>3</v>
      </c>
      <c r="GO49" s="449">
        <v>4</v>
      </c>
      <c r="GP49" s="450">
        <v>5</v>
      </c>
      <c r="GQ49" s="451">
        <v>6</v>
      </c>
      <c r="GR49" s="449">
        <v>7</v>
      </c>
      <c r="GS49" s="1395" t="s">
        <v>94</v>
      </c>
      <c r="GT49" s="1396"/>
      <c r="GU49" s="1398" t="s">
        <v>92</v>
      </c>
      <c r="GV49" s="1396"/>
      <c r="GW49" s="1396"/>
      <c r="GX49" s="1396"/>
      <c r="GY49" s="1396"/>
      <c r="GZ49" s="1396"/>
      <c r="HA49" s="1399"/>
      <c r="HB49" s="1400" t="s">
        <v>93</v>
      </c>
      <c r="HC49" s="1401"/>
      <c r="HD49" s="1401"/>
      <c r="HE49" s="1401"/>
      <c r="HF49" s="1401"/>
      <c r="HG49" s="1401"/>
      <c r="HH49" s="1402"/>
      <c r="HI49" s="444"/>
      <c r="HJ49" s="447" t="s">
        <v>97</v>
      </c>
      <c r="HK49" s="448">
        <v>2</v>
      </c>
      <c r="HL49" s="449">
        <v>3</v>
      </c>
      <c r="HM49" s="449">
        <v>4</v>
      </c>
      <c r="HN49" s="450">
        <v>5</v>
      </c>
      <c r="HO49" s="451">
        <v>6</v>
      </c>
      <c r="HP49" s="449">
        <v>7</v>
      </c>
      <c r="HQ49" s="1395" t="s">
        <v>94</v>
      </c>
      <c r="HR49" s="1396"/>
      <c r="HS49" s="1398" t="s">
        <v>92</v>
      </c>
      <c r="HT49" s="1396"/>
      <c r="HU49" s="1396"/>
      <c r="HV49" s="1396"/>
      <c r="HW49" s="1396"/>
      <c r="HX49" s="1396"/>
      <c r="HY49" s="1399"/>
      <c r="HZ49" s="1400" t="s">
        <v>93</v>
      </c>
      <c r="IA49" s="1401"/>
      <c r="IB49" s="1401"/>
      <c r="IC49" s="1401"/>
      <c r="ID49" s="1401"/>
      <c r="IE49" s="1401"/>
      <c r="IF49" s="1402"/>
      <c r="IG49" s="444"/>
      <c r="IH49" s="444"/>
    </row>
    <row r="50" spans="1:242" s="225" customFormat="1" ht="12" customHeight="1" x14ac:dyDescent="0.2">
      <c r="A50" s="444"/>
      <c r="B50" s="222"/>
      <c r="C50" s="453" t="s">
        <v>556</v>
      </c>
      <c r="D50" s="1195" t="s">
        <v>556</v>
      </c>
      <c r="E50" s="1195" t="s">
        <v>556</v>
      </c>
      <c r="F50" s="1195" t="s">
        <v>556</v>
      </c>
      <c r="G50" s="482" t="s">
        <v>10</v>
      </c>
      <c r="H50" s="1195" t="s">
        <v>556</v>
      </c>
      <c r="I50" s="1391" t="s">
        <v>95</v>
      </c>
      <c r="J50" s="1389"/>
      <c r="K50" s="1392"/>
      <c r="L50" s="1393"/>
      <c r="M50" s="1393"/>
      <c r="N50" s="1393"/>
      <c r="O50" s="1393"/>
      <c r="P50" s="1393"/>
      <c r="Q50" s="1394"/>
      <c r="R50" s="1388"/>
      <c r="S50" s="1389"/>
      <c r="T50" s="1389"/>
      <c r="U50" s="1389"/>
      <c r="V50" s="1389"/>
      <c r="W50" s="1389"/>
      <c r="X50" s="1390"/>
      <c r="Y50" s="444"/>
      <c r="Z50" s="222"/>
      <c r="AA50" s="453" t="s">
        <v>556</v>
      </c>
      <c r="AB50" s="1195" t="s">
        <v>556</v>
      </c>
      <c r="AC50" s="1195" t="s">
        <v>556</v>
      </c>
      <c r="AD50" s="1195" t="s">
        <v>556</v>
      </c>
      <c r="AE50" s="482" t="s">
        <v>10</v>
      </c>
      <c r="AF50" s="1195" t="s">
        <v>556</v>
      </c>
      <c r="AG50" s="1391" t="s">
        <v>95</v>
      </c>
      <c r="AH50" s="1389"/>
      <c r="AI50" s="1392"/>
      <c r="AJ50" s="1393"/>
      <c r="AK50" s="1393"/>
      <c r="AL50" s="1393"/>
      <c r="AM50" s="1393"/>
      <c r="AN50" s="1393"/>
      <c r="AO50" s="1394"/>
      <c r="AP50" s="1388"/>
      <c r="AQ50" s="1389"/>
      <c r="AR50" s="1389"/>
      <c r="AS50" s="1389"/>
      <c r="AT50" s="1389"/>
      <c r="AU50" s="1389"/>
      <c r="AV50" s="1390"/>
      <c r="AW50" s="444"/>
      <c r="AX50" s="222"/>
      <c r="AY50" s="453" t="s">
        <v>556</v>
      </c>
      <c r="AZ50" s="1195" t="s">
        <v>556</v>
      </c>
      <c r="BA50" s="1195" t="s">
        <v>556</v>
      </c>
      <c r="BB50" s="1195" t="s">
        <v>556</v>
      </c>
      <c r="BC50" s="482" t="s">
        <v>10</v>
      </c>
      <c r="BD50" s="1195" t="s">
        <v>556</v>
      </c>
      <c r="BE50" s="1391" t="s">
        <v>95</v>
      </c>
      <c r="BF50" s="1389"/>
      <c r="BG50" s="1392"/>
      <c r="BH50" s="1393"/>
      <c r="BI50" s="1393"/>
      <c r="BJ50" s="1393"/>
      <c r="BK50" s="1393"/>
      <c r="BL50" s="1393"/>
      <c r="BM50" s="1394"/>
      <c r="BN50" s="1388"/>
      <c r="BO50" s="1389"/>
      <c r="BP50" s="1389"/>
      <c r="BQ50" s="1389"/>
      <c r="BR50" s="1389"/>
      <c r="BS50" s="1389"/>
      <c r="BT50" s="1390"/>
      <c r="BU50" s="444"/>
      <c r="BV50" s="222"/>
      <c r="BW50" s="453" t="s">
        <v>556</v>
      </c>
      <c r="BX50" s="1195" t="s">
        <v>556</v>
      </c>
      <c r="BY50" s="1195" t="s">
        <v>556</v>
      </c>
      <c r="BZ50" s="1195" t="s">
        <v>556</v>
      </c>
      <c r="CA50" s="482" t="s">
        <v>10</v>
      </c>
      <c r="CB50" s="1195" t="s">
        <v>556</v>
      </c>
      <c r="CC50" s="1391" t="s">
        <v>95</v>
      </c>
      <c r="CD50" s="1389"/>
      <c r="CE50" s="1392"/>
      <c r="CF50" s="1393"/>
      <c r="CG50" s="1393"/>
      <c r="CH50" s="1393"/>
      <c r="CI50" s="1393"/>
      <c r="CJ50" s="1393"/>
      <c r="CK50" s="1394"/>
      <c r="CL50" s="1388"/>
      <c r="CM50" s="1389"/>
      <c r="CN50" s="1389"/>
      <c r="CO50" s="1389"/>
      <c r="CP50" s="1389"/>
      <c r="CQ50" s="1389"/>
      <c r="CR50" s="1390"/>
      <c r="CS50" s="444"/>
      <c r="CT50" s="222"/>
      <c r="CU50" s="453" t="s">
        <v>556</v>
      </c>
      <c r="CV50" s="1195" t="s">
        <v>556</v>
      </c>
      <c r="CW50" s="1195" t="s">
        <v>556</v>
      </c>
      <c r="CX50" s="1195" t="s">
        <v>556</v>
      </c>
      <c r="CY50" s="482" t="s">
        <v>10</v>
      </c>
      <c r="CZ50" s="1195" t="s">
        <v>556</v>
      </c>
      <c r="DA50" s="1391" t="s">
        <v>95</v>
      </c>
      <c r="DB50" s="1389"/>
      <c r="DC50" s="1392"/>
      <c r="DD50" s="1393"/>
      <c r="DE50" s="1393"/>
      <c r="DF50" s="1393"/>
      <c r="DG50" s="1393"/>
      <c r="DH50" s="1393"/>
      <c r="DI50" s="1394"/>
      <c r="DJ50" s="1388"/>
      <c r="DK50" s="1389"/>
      <c r="DL50" s="1389"/>
      <c r="DM50" s="1389"/>
      <c r="DN50" s="1389"/>
      <c r="DO50" s="1389"/>
      <c r="DP50" s="1390"/>
      <c r="DQ50" s="444"/>
      <c r="DR50" s="222"/>
      <c r="DS50" s="453" t="s">
        <v>556</v>
      </c>
      <c r="DT50" s="1195" t="s">
        <v>556</v>
      </c>
      <c r="DU50" s="1195" t="s">
        <v>556</v>
      </c>
      <c r="DV50" s="1195" t="s">
        <v>556</v>
      </c>
      <c r="DW50" s="482" t="s">
        <v>10</v>
      </c>
      <c r="DX50" s="1195" t="s">
        <v>556</v>
      </c>
      <c r="DY50" s="1391" t="s">
        <v>95</v>
      </c>
      <c r="DZ50" s="1389"/>
      <c r="EA50" s="1392"/>
      <c r="EB50" s="1393"/>
      <c r="EC50" s="1393"/>
      <c r="ED50" s="1393"/>
      <c r="EE50" s="1393"/>
      <c r="EF50" s="1393"/>
      <c r="EG50" s="1394"/>
      <c r="EH50" s="1388"/>
      <c r="EI50" s="1389"/>
      <c r="EJ50" s="1389"/>
      <c r="EK50" s="1389"/>
      <c r="EL50" s="1389"/>
      <c r="EM50" s="1389"/>
      <c r="EN50" s="1390"/>
      <c r="EO50" s="444"/>
      <c r="EP50" s="222"/>
      <c r="EQ50" s="453" t="s">
        <v>556</v>
      </c>
      <c r="ER50" s="1195" t="s">
        <v>556</v>
      </c>
      <c r="ES50" s="1195" t="s">
        <v>556</v>
      </c>
      <c r="ET50" s="1195" t="s">
        <v>556</v>
      </c>
      <c r="EU50" s="482" t="s">
        <v>10</v>
      </c>
      <c r="EV50" s="1195" t="s">
        <v>556</v>
      </c>
      <c r="EW50" s="1391" t="s">
        <v>95</v>
      </c>
      <c r="EX50" s="1389"/>
      <c r="EY50" s="1392"/>
      <c r="EZ50" s="1393"/>
      <c r="FA50" s="1393"/>
      <c r="FB50" s="1393"/>
      <c r="FC50" s="1393"/>
      <c r="FD50" s="1393"/>
      <c r="FE50" s="1394"/>
      <c r="FF50" s="1388"/>
      <c r="FG50" s="1389"/>
      <c r="FH50" s="1389"/>
      <c r="FI50" s="1389"/>
      <c r="FJ50" s="1389"/>
      <c r="FK50" s="1389"/>
      <c r="FL50" s="1390"/>
      <c r="FM50" s="444"/>
      <c r="FN50" s="222"/>
      <c r="FO50" s="453" t="s">
        <v>556</v>
      </c>
      <c r="FP50" s="1195" t="s">
        <v>556</v>
      </c>
      <c r="FQ50" s="1195" t="s">
        <v>556</v>
      </c>
      <c r="FR50" s="1195" t="s">
        <v>556</v>
      </c>
      <c r="FS50" s="482" t="s">
        <v>10</v>
      </c>
      <c r="FT50" s="1195" t="s">
        <v>556</v>
      </c>
      <c r="FU50" s="1391" t="s">
        <v>95</v>
      </c>
      <c r="FV50" s="1389"/>
      <c r="FW50" s="1392"/>
      <c r="FX50" s="1393"/>
      <c r="FY50" s="1393"/>
      <c r="FZ50" s="1393"/>
      <c r="GA50" s="1393"/>
      <c r="GB50" s="1393"/>
      <c r="GC50" s="1394"/>
      <c r="GD50" s="1388"/>
      <c r="GE50" s="1389"/>
      <c r="GF50" s="1389"/>
      <c r="GG50" s="1389"/>
      <c r="GH50" s="1389"/>
      <c r="GI50" s="1389"/>
      <c r="GJ50" s="1390"/>
      <c r="GK50" s="444"/>
      <c r="GL50" s="222"/>
      <c r="GM50" s="453" t="s">
        <v>556</v>
      </c>
      <c r="GN50" s="1195" t="s">
        <v>556</v>
      </c>
      <c r="GO50" s="1195" t="s">
        <v>556</v>
      </c>
      <c r="GP50" s="1195" t="s">
        <v>556</v>
      </c>
      <c r="GQ50" s="482" t="s">
        <v>10</v>
      </c>
      <c r="GR50" s="1195" t="s">
        <v>556</v>
      </c>
      <c r="GS50" s="1391" t="s">
        <v>95</v>
      </c>
      <c r="GT50" s="1389"/>
      <c r="GU50" s="1392"/>
      <c r="GV50" s="1393"/>
      <c r="GW50" s="1393"/>
      <c r="GX50" s="1393"/>
      <c r="GY50" s="1393"/>
      <c r="GZ50" s="1393"/>
      <c r="HA50" s="1394"/>
      <c r="HB50" s="1388"/>
      <c r="HC50" s="1389"/>
      <c r="HD50" s="1389"/>
      <c r="HE50" s="1389"/>
      <c r="HF50" s="1389"/>
      <c r="HG50" s="1389"/>
      <c r="HH50" s="1390"/>
      <c r="HI50" s="444"/>
      <c r="HJ50" s="222"/>
      <c r="HK50" s="453" t="s">
        <v>556</v>
      </c>
      <c r="HL50" s="1195" t="s">
        <v>556</v>
      </c>
      <c r="HM50" s="1195" t="s">
        <v>556</v>
      </c>
      <c r="HN50" s="1195" t="s">
        <v>556</v>
      </c>
      <c r="HO50" s="482" t="s">
        <v>10</v>
      </c>
      <c r="HP50" s="1195" t="s">
        <v>556</v>
      </c>
      <c r="HQ50" s="1391" t="s">
        <v>95</v>
      </c>
      <c r="HR50" s="1389"/>
      <c r="HS50" s="1392"/>
      <c r="HT50" s="1393"/>
      <c r="HU50" s="1393"/>
      <c r="HV50" s="1393"/>
      <c r="HW50" s="1393"/>
      <c r="HX50" s="1393"/>
      <c r="HY50" s="1394"/>
      <c r="HZ50" s="1388"/>
      <c r="IA50" s="1389"/>
      <c r="IB50" s="1389"/>
      <c r="IC50" s="1389"/>
      <c r="ID50" s="1389"/>
      <c r="IE50" s="1389"/>
      <c r="IF50" s="1390"/>
      <c r="IG50" s="444"/>
      <c r="IH50" s="444"/>
    </row>
    <row r="51" spans="1:242" s="225" customFormat="1" ht="12" customHeight="1" x14ac:dyDescent="0.2">
      <c r="A51" s="444"/>
      <c r="B51" s="222"/>
      <c r="C51" s="453" t="s">
        <v>11</v>
      </c>
      <c r="D51" s="454" t="s">
        <v>101</v>
      </c>
      <c r="E51" s="454" t="s">
        <v>108</v>
      </c>
      <c r="F51" s="454" t="s">
        <v>108</v>
      </c>
      <c r="G51" s="1195" t="s">
        <v>556</v>
      </c>
      <c r="H51" s="454" t="s">
        <v>6</v>
      </c>
      <c r="I51" s="458">
        <v>8</v>
      </c>
      <c r="J51" s="459" t="s">
        <v>275</v>
      </c>
      <c r="K51" s="460">
        <v>10</v>
      </c>
      <c r="L51" s="460">
        <v>11</v>
      </c>
      <c r="M51" s="460">
        <v>12</v>
      </c>
      <c r="N51" s="461">
        <v>13</v>
      </c>
      <c r="O51" s="461" t="s">
        <v>13</v>
      </c>
      <c r="P51" s="462">
        <v>15</v>
      </c>
      <c r="Q51" s="461" t="s">
        <v>14</v>
      </c>
      <c r="R51" s="460">
        <v>17</v>
      </c>
      <c r="S51" s="460">
        <v>18</v>
      </c>
      <c r="T51" s="462">
        <v>19</v>
      </c>
      <c r="U51" s="462">
        <v>20</v>
      </c>
      <c r="V51" s="463" t="s">
        <v>15</v>
      </c>
      <c r="W51" s="462">
        <v>22</v>
      </c>
      <c r="X51" s="464" t="s">
        <v>16</v>
      </c>
      <c r="Y51" s="444"/>
      <c r="Z51" s="222"/>
      <c r="AA51" s="453" t="s">
        <v>11</v>
      </c>
      <c r="AB51" s="454" t="s">
        <v>101</v>
      </c>
      <c r="AC51" s="454" t="s">
        <v>108</v>
      </c>
      <c r="AD51" s="454" t="s">
        <v>108</v>
      </c>
      <c r="AE51" s="1195" t="s">
        <v>556</v>
      </c>
      <c r="AF51" s="454" t="s">
        <v>6</v>
      </c>
      <c r="AG51" s="458">
        <v>8</v>
      </c>
      <c r="AH51" s="459" t="s">
        <v>275</v>
      </c>
      <c r="AI51" s="460">
        <v>10</v>
      </c>
      <c r="AJ51" s="460">
        <v>11</v>
      </c>
      <c r="AK51" s="460">
        <v>12</v>
      </c>
      <c r="AL51" s="461">
        <v>13</v>
      </c>
      <c r="AM51" s="461" t="s">
        <v>13</v>
      </c>
      <c r="AN51" s="462">
        <v>15</v>
      </c>
      <c r="AO51" s="461" t="s">
        <v>14</v>
      </c>
      <c r="AP51" s="460">
        <v>17</v>
      </c>
      <c r="AQ51" s="460">
        <v>18</v>
      </c>
      <c r="AR51" s="462">
        <v>19</v>
      </c>
      <c r="AS51" s="462">
        <v>20</v>
      </c>
      <c r="AT51" s="463" t="s">
        <v>15</v>
      </c>
      <c r="AU51" s="462">
        <v>22</v>
      </c>
      <c r="AV51" s="464" t="s">
        <v>16</v>
      </c>
      <c r="AW51" s="444"/>
      <c r="AX51" s="222"/>
      <c r="AY51" s="453" t="s">
        <v>11</v>
      </c>
      <c r="AZ51" s="454" t="s">
        <v>101</v>
      </c>
      <c r="BA51" s="454" t="s">
        <v>108</v>
      </c>
      <c r="BB51" s="454" t="s">
        <v>108</v>
      </c>
      <c r="BC51" s="1195" t="s">
        <v>556</v>
      </c>
      <c r="BD51" s="454" t="s">
        <v>6</v>
      </c>
      <c r="BE51" s="458">
        <v>8</v>
      </c>
      <c r="BF51" s="459" t="s">
        <v>275</v>
      </c>
      <c r="BG51" s="460">
        <v>10</v>
      </c>
      <c r="BH51" s="460">
        <v>11</v>
      </c>
      <c r="BI51" s="460">
        <v>12</v>
      </c>
      <c r="BJ51" s="461">
        <v>13</v>
      </c>
      <c r="BK51" s="461" t="s">
        <v>13</v>
      </c>
      <c r="BL51" s="462">
        <v>15</v>
      </c>
      <c r="BM51" s="461" t="s">
        <v>14</v>
      </c>
      <c r="BN51" s="460">
        <v>17</v>
      </c>
      <c r="BO51" s="460">
        <v>18</v>
      </c>
      <c r="BP51" s="462">
        <v>19</v>
      </c>
      <c r="BQ51" s="462">
        <v>20</v>
      </c>
      <c r="BR51" s="463" t="s">
        <v>15</v>
      </c>
      <c r="BS51" s="462">
        <v>22</v>
      </c>
      <c r="BT51" s="464" t="s">
        <v>16</v>
      </c>
      <c r="BU51" s="444"/>
      <c r="BV51" s="222"/>
      <c r="BW51" s="453" t="s">
        <v>11</v>
      </c>
      <c r="BX51" s="454" t="s">
        <v>101</v>
      </c>
      <c r="BY51" s="454" t="s">
        <v>108</v>
      </c>
      <c r="BZ51" s="454" t="s">
        <v>108</v>
      </c>
      <c r="CA51" s="1195" t="s">
        <v>556</v>
      </c>
      <c r="CB51" s="454" t="s">
        <v>6</v>
      </c>
      <c r="CC51" s="458">
        <v>8</v>
      </c>
      <c r="CD51" s="459" t="s">
        <v>275</v>
      </c>
      <c r="CE51" s="460">
        <v>10</v>
      </c>
      <c r="CF51" s="460">
        <v>11</v>
      </c>
      <c r="CG51" s="460">
        <v>12</v>
      </c>
      <c r="CH51" s="461">
        <v>13</v>
      </c>
      <c r="CI51" s="461" t="s">
        <v>13</v>
      </c>
      <c r="CJ51" s="462">
        <v>15</v>
      </c>
      <c r="CK51" s="461" t="s">
        <v>14</v>
      </c>
      <c r="CL51" s="460">
        <v>17</v>
      </c>
      <c r="CM51" s="460">
        <v>18</v>
      </c>
      <c r="CN51" s="462">
        <v>19</v>
      </c>
      <c r="CO51" s="462">
        <v>20</v>
      </c>
      <c r="CP51" s="463" t="s">
        <v>15</v>
      </c>
      <c r="CQ51" s="462">
        <v>22</v>
      </c>
      <c r="CR51" s="464" t="s">
        <v>16</v>
      </c>
      <c r="CS51" s="444"/>
      <c r="CT51" s="222"/>
      <c r="CU51" s="453" t="s">
        <v>11</v>
      </c>
      <c r="CV51" s="454" t="s">
        <v>101</v>
      </c>
      <c r="CW51" s="454" t="s">
        <v>108</v>
      </c>
      <c r="CX51" s="454" t="s">
        <v>108</v>
      </c>
      <c r="CY51" s="1195" t="s">
        <v>556</v>
      </c>
      <c r="CZ51" s="454" t="s">
        <v>6</v>
      </c>
      <c r="DA51" s="458">
        <v>8</v>
      </c>
      <c r="DB51" s="459" t="s">
        <v>275</v>
      </c>
      <c r="DC51" s="460">
        <v>10</v>
      </c>
      <c r="DD51" s="460">
        <v>11</v>
      </c>
      <c r="DE51" s="460">
        <v>12</v>
      </c>
      <c r="DF51" s="461">
        <v>13</v>
      </c>
      <c r="DG51" s="461" t="s">
        <v>13</v>
      </c>
      <c r="DH51" s="462">
        <v>15</v>
      </c>
      <c r="DI51" s="461" t="s">
        <v>14</v>
      </c>
      <c r="DJ51" s="460">
        <v>17</v>
      </c>
      <c r="DK51" s="460">
        <v>18</v>
      </c>
      <c r="DL51" s="462">
        <v>19</v>
      </c>
      <c r="DM51" s="462">
        <v>20</v>
      </c>
      <c r="DN51" s="463" t="s">
        <v>15</v>
      </c>
      <c r="DO51" s="462">
        <v>22</v>
      </c>
      <c r="DP51" s="464" t="s">
        <v>16</v>
      </c>
      <c r="DQ51" s="444"/>
      <c r="DR51" s="222"/>
      <c r="DS51" s="453" t="s">
        <v>11</v>
      </c>
      <c r="DT51" s="454" t="s">
        <v>101</v>
      </c>
      <c r="DU51" s="454" t="s">
        <v>108</v>
      </c>
      <c r="DV51" s="454" t="s">
        <v>108</v>
      </c>
      <c r="DW51" s="1195" t="s">
        <v>556</v>
      </c>
      <c r="DX51" s="454" t="s">
        <v>6</v>
      </c>
      <c r="DY51" s="458">
        <v>8</v>
      </c>
      <c r="DZ51" s="459" t="s">
        <v>275</v>
      </c>
      <c r="EA51" s="460">
        <v>10</v>
      </c>
      <c r="EB51" s="460">
        <v>11</v>
      </c>
      <c r="EC51" s="460">
        <v>12</v>
      </c>
      <c r="ED51" s="461">
        <v>13</v>
      </c>
      <c r="EE51" s="461" t="s">
        <v>13</v>
      </c>
      <c r="EF51" s="462">
        <v>15</v>
      </c>
      <c r="EG51" s="461" t="s">
        <v>14</v>
      </c>
      <c r="EH51" s="460">
        <v>17</v>
      </c>
      <c r="EI51" s="460">
        <v>18</v>
      </c>
      <c r="EJ51" s="462">
        <v>19</v>
      </c>
      <c r="EK51" s="462">
        <v>20</v>
      </c>
      <c r="EL51" s="463" t="s">
        <v>15</v>
      </c>
      <c r="EM51" s="462">
        <v>22</v>
      </c>
      <c r="EN51" s="464" t="s">
        <v>16</v>
      </c>
      <c r="EO51" s="444"/>
      <c r="EP51" s="222"/>
      <c r="EQ51" s="453" t="s">
        <v>11</v>
      </c>
      <c r="ER51" s="454" t="s">
        <v>101</v>
      </c>
      <c r="ES51" s="454" t="s">
        <v>108</v>
      </c>
      <c r="ET51" s="454" t="s">
        <v>108</v>
      </c>
      <c r="EU51" s="1195" t="s">
        <v>556</v>
      </c>
      <c r="EV51" s="454" t="s">
        <v>6</v>
      </c>
      <c r="EW51" s="458">
        <v>8</v>
      </c>
      <c r="EX51" s="459" t="s">
        <v>275</v>
      </c>
      <c r="EY51" s="460">
        <v>10</v>
      </c>
      <c r="EZ51" s="460">
        <v>11</v>
      </c>
      <c r="FA51" s="460">
        <v>12</v>
      </c>
      <c r="FB51" s="461">
        <v>13</v>
      </c>
      <c r="FC51" s="461" t="s">
        <v>13</v>
      </c>
      <c r="FD51" s="462">
        <v>15</v>
      </c>
      <c r="FE51" s="461" t="s">
        <v>14</v>
      </c>
      <c r="FF51" s="460">
        <v>17</v>
      </c>
      <c r="FG51" s="460">
        <v>18</v>
      </c>
      <c r="FH51" s="462">
        <v>19</v>
      </c>
      <c r="FI51" s="462">
        <v>20</v>
      </c>
      <c r="FJ51" s="463" t="s">
        <v>15</v>
      </c>
      <c r="FK51" s="462">
        <v>22</v>
      </c>
      <c r="FL51" s="464" t="s">
        <v>16</v>
      </c>
      <c r="FM51" s="444"/>
      <c r="FN51" s="222"/>
      <c r="FO51" s="453" t="s">
        <v>11</v>
      </c>
      <c r="FP51" s="454" t="s">
        <v>101</v>
      </c>
      <c r="FQ51" s="454" t="s">
        <v>108</v>
      </c>
      <c r="FR51" s="454" t="s">
        <v>108</v>
      </c>
      <c r="FS51" s="1195" t="s">
        <v>556</v>
      </c>
      <c r="FT51" s="454" t="s">
        <v>6</v>
      </c>
      <c r="FU51" s="458">
        <v>8</v>
      </c>
      <c r="FV51" s="459" t="s">
        <v>275</v>
      </c>
      <c r="FW51" s="460">
        <v>10</v>
      </c>
      <c r="FX51" s="460">
        <v>11</v>
      </c>
      <c r="FY51" s="460">
        <v>12</v>
      </c>
      <c r="FZ51" s="461">
        <v>13</v>
      </c>
      <c r="GA51" s="461" t="s">
        <v>13</v>
      </c>
      <c r="GB51" s="462">
        <v>15</v>
      </c>
      <c r="GC51" s="461" t="s">
        <v>14</v>
      </c>
      <c r="GD51" s="460">
        <v>17</v>
      </c>
      <c r="GE51" s="460">
        <v>18</v>
      </c>
      <c r="GF51" s="462">
        <v>19</v>
      </c>
      <c r="GG51" s="462">
        <v>20</v>
      </c>
      <c r="GH51" s="463" t="s">
        <v>15</v>
      </c>
      <c r="GI51" s="462">
        <v>22</v>
      </c>
      <c r="GJ51" s="464" t="s">
        <v>16</v>
      </c>
      <c r="GK51" s="444"/>
      <c r="GL51" s="222"/>
      <c r="GM51" s="453" t="s">
        <v>11</v>
      </c>
      <c r="GN51" s="454" t="s">
        <v>101</v>
      </c>
      <c r="GO51" s="454" t="s">
        <v>108</v>
      </c>
      <c r="GP51" s="454" t="s">
        <v>108</v>
      </c>
      <c r="GQ51" s="1195" t="s">
        <v>556</v>
      </c>
      <c r="GR51" s="454" t="s">
        <v>6</v>
      </c>
      <c r="GS51" s="458">
        <v>8</v>
      </c>
      <c r="GT51" s="459" t="s">
        <v>275</v>
      </c>
      <c r="GU51" s="460">
        <v>10</v>
      </c>
      <c r="GV51" s="460">
        <v>11</v>
      </c>
      <c r="GW51" s="460">
        <v>12</v>
      </c>
      <c r="GX51" s="461">
        <v>13</v>
      </c>
      <c r="GY51" s="461" t="s">
        <v>13</v>
      </c>
      <c r="GZ51" s="462">
        <v>15</v>
      </c>
      <c r="HA51" s="461" t="s">
        <v>14</v>
      </c>
      <c r="HB51" s="460">
        <v>17</v>
      </c>
      <c r="HC51" s="460">
        <v>18</v>
      </c>
      <c r="HD51" s="462">
        <v>19</v>
      </c>
      <c r="HE51" s="462">
        <v>20</v>
      </c>
      <c r="HF51" s="463" t="s">
        <v>15</v>
      </c>
      <c r="HG51" s="462">
        <v>22</v>
      </c>
      <c r="HH51" s="464" t="s">
        <v>16</v>
      </c>
      <c r="HI51" s="444"/>
      <c r="HJ51" s="222"/>
      <c r="HK51" s="453" t="s">
        <v>11</v>
      </c>
      <c r="HL51" s="454" t="s">
        <v>101</v>
      </c>
      <c r="HM51" s="454" t="s">
        <v>108</v>
      </c>
      <c r="HN51" s="454" t="s">
        <v>108</v>
      </c>
      <c r="HO51" s="1195" t="s">
        <v>556</v>
      </c>
      <c r="HP51" s="454" t="s">
        <v>6</v>
      </c>
      <c r="HQ51" s="458">
        <v>8</v>
      </c>
      <c r="HR51" s="459" t="s">
        <v>275</v>
      </c>
      <c r="HS51" s="460">
        <v>10</v>
      </c>
      <c r="HT51" s="460">
        <v>11</v>
      </c>
      <c r="HU51" s="460">
        <v>12</v>
      </c>
      <c r="HV51" s="461">
        <v>13</v>
      </c>
      <c r="HW51" s="461" t="s">
        <v>13</v>
      </c>
      <c r="HX51" s="462">
        <v>15</v>
      </c>
      <c r="HY51" s="461" t="s">
        <v>14</v>
      </c>
      <c r="HZ51" s="460">
        <v>17</v>
      </c>
      <c r="IA51" s="460">
        <v>18</v>
      </c>
      <c r="IB51" s="462">
        <v>19</v>
      </c>
      <c r="IC51" s="462">
        <v>20</v>
      </c>
      <c r="ID51" s="463" t="s">
        <v>15</v>
      </c>
      <c r="IE51" s="462">
        <v>22</v>
      </c>
      <c r="IF51" s="464" t="s">
        <v>16</v>
      </c>
      <c r="IG51" s="444"/>
      <c r="IH51" s="444"/>
    </row>
    <row r="52" spans="1:242" s="225" customFormat="1" ht="12" customHeight="1" x14ac:dyDescent="0.2">
      <c r="A52" s="444"/>
      <c r="B52" s="222"/>
      <c r="C52" s="453" t="s">
        <v>100</v>
      </c>
      <c r="D52" s="454" t="s">
        <v>102</v>
      </c>
      <c r="E52" s="454" t="s">
        <v>107</v>
      </c>
      <c r="F52" s="454" t="s">
        <v>107</v>
      </c>
      <c r="G52" s="454" t="s">
        <v>6</v>
      </c>
      <c r="H52" s="454" t="s">
        <v>17</v>
      </c>
      <c r="I52" s="453" t="s">
        <v>111</v>
      </c>
      <c r="J52" s="470" t="s">
        <v>113</v>
      </c>
      <c r="K52" s="220" t="s">
        <v>57</v>
      </c>
      <c r="L52" s="220" t="s">
        <v>29</v>
      </c>
      <c r="M52" s="220" t="s">
        <v>114</v>
      </c>
      <c r="N52" s="471" t="s">
        <v>113</v>
      </c>
      <c r="O52" s="454" t="s">
        <v>113</v>
      </c>
      <c r="P52" s="472" t="s">
        <v>116</v>
      </c>
      <c r="Q52" s="472" t="s">
        <v>113</v>
      </c>
      <c r="R52" s="220" t="s">
        <v>57</v>
      </c>
      <c r="S52" s="220" t="s">
        <v>29</v>
      </c>
      <c r="T52" s="220" t="s">
        <v>114</v>
      </c>
      <c r="U52" s="471" t="s">
        <v>113</v>
      </c>
      <c r="V52" s="454" t="s">
        <v>113</v>
      </c>
      <c r="W52" s="472" t="s">
        <v>116</v>
      </c>
      <c r="X52" s="1037" t="s">
        <v>113</v>
      </c>
      <c r="Y52" s="444"/>
      <c r="Z52" s="222"/>
      <c r="AA52" s="453" t="s">
        <v>100</v>
      </c>
      <c r="AB52" s="454" t="s">
        <v>102</v>
      </c>
      <c r="AC52" s="454" t="s">
        <v>107</v>
      </c>
      <c r="AD52" s="454" t="s">
        <v>107</v>
      </c>
      <c r="AE52" s="454" t="s">
        <v>6</v>
      </c>
      <c r="AF52" s="454" t="s">
        <v>17</v>
      </c>
      <c r="AG52" s="453" t="s">
        <v>111</v>
      </c>
      <c r="AH52" s="470" t="s">
        <v>113</v>
      </c>
      <c r="AI52" s="220" t="s">
        <v>57</v>
      </c>
      <c r="AJ52" s="220" t="s">
        <v>29</v>
      </c>
      <c r="AK52" s="220" t="s">
        <v>114</v>
      </c>
      <c r="AL52" s="471" t="s">
        <v>113</v>
      </c>
      <c r="AM52" s="454" t="s">
        <v>113</v>
      </c>
      <c r="AN52" s="472" t="s">
        <v>116</v>
      </c>
      <c r="AO52" s="472" t="s">
        <v>113</v>
      </c>
      <c r="AP52" s="220" t="s">
        <v>57</v>
      </c>
      <c r="AQ52" s="220" t="s">
        <v>29</v>
      </c>
      <c r="AR52" s="220" t="s">
        <v>114</v>
      </c>
      <c r="AS52" s="471" t="s">
        <v>113</v>
      </c>
      <c r="AT52" s="454" t="s">
        <v>113</v>
      </c>
      <c r="AU52" s="472" t="s">
        <v>116</v>
      </c>
      <c r="AV52" s="1037" t="s">
        <v>113</v>
      </c>
      <c r="AW52" s="444"/>
      <c r="AX52" s="222"/>
      <c r="AY52" s="453" t="s">
        <v>100</v>
      </c>
      <c r="AZ52" s="454" t="s">
        <v>102</v>
      </c>
      <c r="BA52" s="454" t="s">
        <v>107</v>
      </c>
      <c r="BB52" s="454" t="s">
        <v>107</v>
      </c>
      <c r="BC52" s="454" t="s">
        <v>6</v>
      </c>
      <c r="BD52" s="454" t="s">
        <v>17</v>
      </c>
      <c r="BE52" s="453" t="s">
        <v>111</v>
      </c>
      <c r="BF52" s="470" t="s">
        <v>113</v>
      </c>
      <c r="BG52" s="220" t="s">
        <v>57</v>
      </c>
      <c r="BH52" s="220" t="s">
        <v>29</v>
      </c>
      <c r="BI52" s="220" t="s">
        <v>114</v>
      </c>
      <c r="BJ52" s="471" t="s">
        <v>113</v>
      </c>
      <c r="BK52" s="454" t="s">
        <v>113</v>
      </c>
      <c r="BL52" s="472" t="s">
        <v>116</v>
      </c>
      <c r="BM52" s="472" t="s">
        <v>113</v>
      </c>
      <c r="BN52" s="220" t="s">
        <v>57</v>
      </c>
      <c r="BO52" s="220" t="s">
        <v>29</v>
      </c>
      <c r="BP52" s="220" t="s">
        <v>114</v>
      </c>
      <c r="BQ52" s="471" t="s">
        <v>113</v>
      </c>
      <c r="BR52" s="454" t="s">
        <v>113</v>
      </c>
      <c r="BS52" s="472" t="s">
        <v>116</v>
      </c>
      <c r="BT52" s="1037" t="s">
        <v>113</v>
      </c>
      <c r="BU52" s="444"/>
      <c r="BV52" s="222"/>
      <c r="BW52" s="453" t="s">
        <v>100</v>
      </c>
      <c r="BX52" s="454" t="s">
        <v>102</v>
      </c>
      <c r="BY52" s="454" t="s">
        <v>107</v>
      </c>
      <c r="BZ52" s="454" t="s">
        <v>107</v>
      </c>
      <c r="CA52" s="454" t="s">
        <v>6</v>
      </c>
      <c r="CB52" s="454" t="s">
        <v>17</v>
      </c>
      <c r="CC52" s="453" t="s">
        <v>111</v>
      </c>
      <c r="CD52" s="470" t="s">
        <v>113</v>
      </c>
      <c r="CE52" s="220" t="s">
        <v>57</v>
      </c>
      <c r="CF52" s="220" t="s">
        <v>29</v>
      </c>
      <c r="CG52" s="220" t="s">
        <v>114</v>
      </c>
      <c r="CH52" s="471" t="s">
        <v>113</v>
      </c>
      <c r="CI52" s="454" t="s">
        <v>113</v>
      </c>
      <c r="CJ52" s="472" t="s">
        <v>116</v>
      </c>
      <c r="CK52" s="472" t="s">
        <v>113</v>
      </c>
      <c r="CL52" s="220" t="s">
        <v>57</v>
      </c>
      <c r="CM52" s="220" t="s">
        <v>29</v>
      </c>
      <c r="CN52" s="220" t="s">
        <v>114</v>
      </c>
      <c r="CO52" s="471" t="s">
        <v>113</v>
      </c>
      <c r="CP52" s="454" t="s">
        <v>113</v>
      </c>
      <c r="CQ52" s="472" t="s">
        <v>116</v>
      </c>
      <c r="CR52" s="1037" t="s">
        <v>113</v>
      </c>
      <c r="CS52" s="444"/>
      <c r="CT52" s="222"/>
      <c r="CU52" s="453" t="s">
        <v>100</v>
      </c>
      <c r="CV52" s="454" t="s">
        <v>102</v>
      </c>
      <c r="CW52" s="454" t="s">
        <v>107</v>
      </c>
      <c r="CX52" s="454" t="s">
        <v>107</v>
      </c>
      <c r="CY52" s="454" t="s">
        <v>6</v>
      </c>
      <c r="CZ52" s="454" t="s">
        <v>17</v>
      </c>
      <c r="DA52" s="453" t="s">
        <v>111</v>
      </c>
      <c r="DB52" s="470" t="s">
        <v>113</v>
      </c>
      <c r="DC52" s="220" t="s">
        <v>57</v>
      </c>
      <c r="DD52" s="220" t="s">
        <v>29</v>
      </c>
      <c r="DE52" s="220" t="s">
        <v>114</v>
      </c>
      <c r="DF52" s="471" t="s">
        <v>113</v>
      </c>
      <c r="DG52" s="454" t="s">
        <v>113</v>
      </c>
      <c r="DH52" s="472" t="s">
        <v>116</v>
      </c>
      <c r="DI52" s="472" t="s">
        <v>113</v>
      </c>
      <c r="DJ52" s="220" t="s">
        <v>57</v>
      </c>
      <c r="DK52" s="220" t="s">
        <v>29</v>
      </c>
      <c r="DL52" s="220" t="s">
        <v>114</v>
      </c>
      <c r="DM52" s="471" t="s">
        <v>113</v>
      </c>
      <c r="DN52" s="454" t="s">
        <v>113</v>
      </c>
      <c r="DO52" s="472" t="s">
        <v>116</v>
      </c>
      <c r="DP52" s="1037" t="s">
        <v>113</v>
      </c>
      <c r="DQ52" s="444"/>
      <c r="DR52" s="222"/>
      <c r="DS52" s="453" t="s">
        <v>100</v>
      </c>
      <c r="DT52" s="454" t="s">
        <v>102</v>
      </c>
      <c r="DU52" s="454" t="s">
        <v>107</v>
      </c>
      <c r="DV52" s="454" t="s">
        <v>107</v>
      </c>
      <c r="DW52" s="454" t="s">
        <v>6</v>
      </c>
      <c r="DX52" s="454" t="s">
        <v>17</v>
      </c>
      <c r="DY52" s="453" t="s">
        <v>111</v>
      </c>
      <c r="DZ52" s="470" t="s">
        <v>113</v>
      </c>
      <c r="EA52" s="220" t="s">
        <v>57</v>
      </c>
      <c r="EB52" s="220" t="s">
        <v>29</v>
      </c>
      <c r="EC52" s="220" t="s">
        <v>114</v>
      </c>
      <c r="ED52" s="471" t="s">
        <v>113</v>
      </c>
      <c r="EE52" s="454" t="s">
        <v>113</v>
      </c>
      <c r="EF52" s="472" t="s">
        <v>116</v>
      </c>
      <c r="EG52" s="472" t="s">
        <v>113</v>
      </c>
      <c r="EH52" s="220" t="s">
        <v>57</v>
      </c>
      <c r="EI52" s="220" t="s">
        <v>29</v>
      </c>
      <c r="EJ52" s="220" t="s">
        <v>114</v>
      </c>
      <c r="EK52" s="471" t="s">
        <v>113</v>
      </c>
      <c r="EL52" s="454" t="s">
        <v>113</v>
      </c>
      <c r="EM52" s="472" t="s">
        <v>116</v>
      </c>
      <c r="EN52" s="1037" t="s">
        <v>113</v>
      </c>
      <c r="EO52" s="444"/>
      <c r="EP52" s="222"/>
      <c r="EQ52" s="453" t="s">
        <v>100</v>
      </c>
      <c r="ER52" s="454" t="s">
        <v>102</v>
      </c>
      <c r="ES52" s="454" t="s">
        <v>107</v>
      </c>
      <c r="ET52" s="454" t="s">
        <v>107</v>
      </c>
      <c r="EU52" s="454" t="s">
        <v>6</v>
      </c>
      <c r="EV52" s="454" t="s">
        <v>17</v>
      </c>
      <c r="EW52" s="453" t="s">
        <v>111</v>
      </c>
      <c r="EX52" s="470" t="s">
        <v>113</v>
      </c>
      <c r="EY52" s="220" t="s">
        <v>57</v>
      </c>
      <c r="EZ52" s="220" t="s">
        <v>29</v>
      </c>
      <c r="FA52" s="220" t="s">
        <v>114</v>
      </c>
      <c r="FB52" s="471" t="s">
        <v>113</v>
      </c>
      <c r="FC52" s="454" t="s">
        <v>113</v>
      </c>
      <c r="FD52" s="472" t="s">
        <v>116</v>
      </c>
      <c r="FE52" s="472" t="s">
        <v>113</v>
      </c>
      <c r="FF52" s="220" t="s">
        <v>57</v>
      </c>
      <c r="FG52" s="220" t="s">
        <v>29</v>
      </c>
      <c r="FH52" s="220" t="s">
        <v>114</v>
      </c>
      <c r="FI52" s="471" t="s">
        <v>113</v>
      </c>
      <c r="FJ52" s="454" t="s">
        <v>113</v>
      </c>
      <c r="FK52" s="472" t="s">
        <v>116</v>
      </c>
      <c r="FL52" s="1037" t="s">
        <v>113</v>
      </c>
      <c r="FM52" s="444"/>
      <c r="FN52" s="222"/>
      <c r="FO52" s="453" t="s">
        <v>100</v>
      </c>
      <c r="FP52" s="454" t="s">
        <v>102</v>
      </c>
      <c r="FQ52" s="454" t="s">
        <v>107</v>
      </c>
      <c r="FR52" s="454" t="s">
        <v>107</v>
      </c>
      <c r="FS52" s="454" t="s">
        <v>6</v>
      </c>
      <c r="FT52" s="454" t="s">
        <v>17</v>
      </c>
      <c r="FU52" s="453" t="s">
        <v>111</v>
      </c>
      <c r="FV52" s="470" t="s">
        <v>113</v>
      </c>
      <c r="FW52" s="220" t="s">
        <v>57</v>
      </c>
      <c r="FX52" s="220" t="s">
        <v>29</v>
      </c>
      <c r="FY52" s="220" t="s">
        <v>114</v>
      </c>
      <c r="FZ52" s="471" t="s">
        <v>113</v>
      </c>
      <c r="GA52" s="454" t="s">
        <v>113</v>
      </c>
      <c r="GB52" s="472" t="s">
        <v>116</v>
      </c>
      <c r="GC52" s="472" t="s">
        <v>113</v>
      </c>
      <c r="GD52" s="220" t="s">
        <v>57</v>
      </c>
      <c r="GE52" s="220" t="s">
        <v>29</v>
      </c>
      <c r="GF52" s="220" t="s">
        <v>114</v>
      </c>
      <c r="GG52" s="471" t="s">
        <v>113</v>
      </c>
      <c r="GH52" s="454" t="s">
        <v>113</v>
      </c>
      <c r="GI52" s="472" t="s">
        <v>116</v>
      </c>
      <c r="GJ52" s="1037" t="s">
        <v>113</v>
      </c>
      <c r="GK52" s="444"/>
      <c r="GL52" s="222"/>
      <c r="GM52" s="453" t="s">
        <v>100</v>
      </c>
      <c r="GN52" s="454" t="s">
        <v>102</v>
      </c>
      <c r="GO52" s="454" t="s">
        <v>107</v>
      </c>
      <c r="GP52" s="454" t="s">
        <v>107</v>
      </c>
      <c r="GQ52" s="454" t="s">
        <v>6</v>
      </c>
      <c r="GR52" s="454" t="s">
        <v>17</v>
      </c>
      <c r="GS52" s="453" t="s">
        <v>111</v>
      </c>
      <c r="GT52" s="470" t="s">
        <v>113</v>
      </c>
      <c r="GU52" s="220" t="s">
        <v>57</v>
      </c>
      <c r="GV52" s="220" t="s">
        <v>29</v>
      </c>
      <c r="GW52" s="220" t="s">
        <v>114</v>
      </c>
      <c r="GX52" s="471" t="s">
        <v>113</v>
      </c>
      <c r="GY52" s="454" t="s">
        <v>113</v>
      </c>
      <c r="GZ52" s="472" t="s">
        <v>116</v>
      </c>
      <c r="HA52" s="472" t="s">
        <v>113</v>
      </c>
      <c r="HB52" s="220" t="s">
        <v>57</v>
      </c>
      <c r="HC52" s="220" t="s">
        <v>29</v>
      </c>
      <c r="HD52" s="220" t="s">
        <v>114</v>
      </c>
      <c r="HE52" s="471" t="s">
        <v>113</v>
      </c>
      <c r="HF52" s="454" t="s">
        <v>113</v>
      </c>
      <c r="HG52" s="472" t="s">
        <v>116</v>
      </c>
      <c r="HH52" s="1037" t="s">
        <v>113</v>
      </c>
      <c r="HI52" s="444"/>
      <c r="HJ52" s="222"/>
      <c r="HK52" s="453" t="s">
        <v>100</v>
      </c>
      <c r="HL52" s="454" t="s">
        <v>102</v>
      </c>
      <c r="HM52" s="454" t="s">
        <v>107</v>
      </c>
      <c r="HN52" s="454" t="s">
        <v>107</v>
      </c>
      <c r="HO52" s="454" t="s">
        <v>6</v>
      </c>
      <c r="HP52" s="454" t="s">
        <v>17</v>
      </c>
      <c r="HQ52" s="453" t="s">
        <v>111</v>
      </c>
      <c r="HR52" s="470" t="s">
        <v>113</v>
      </c>
      <c r="HS52" s="220" t="s">
        <v>57</v>
      </c>
      <c r="HT52" s="220" t="s">
        <v>29</v>
      </c>
      <c r="HU52" s="220" t="s">
        <v>114</v>
      </c>
      <c r="HV52" s="471" t="s">
        <v>113</v>
      </c>
      <c r="HW52" s="454" t="s">
        <v>113</v>
      </c>
      <c r="HX52" s="472" t="s">
        <v>116</v>
      </c>
      <c r="HY52" s="472" t="s">
        <v>113</v>
      </c>
      <c r="HZ52" s="220" t="s">
        <v>57</v>
      </c>
      <c r="IA52" s="220" t="s">
        <v>29</v>
      </c>
      <c r="IB52" s="220" t="s">
        <v>114</v>
      </c>
      <c r="IC52" s="471" t="s">
        <v>113</v>
      </c>
      <c r="ID52" s="454" t="s">
        <v>113</v>
      </c>
      <c r="IE52" s="472" t="s">
        <v>116</v>
      </c>
      <c r="IF52" s="1037" t="s">
        <v>113</v>
      </c>
      <c r="IG52" s="444"/>
      <c r="IH52" s="444"/>
    </row>
    <row r="53" spans="1:242" s="225" customFormat="1" ht="12" customHeight="1" x14ac:dyDescent="0.2">
      <c r="A53" s="444"/>
      <c r="B53" s="222"/>
      <c r="C53" s="453"/>
      <c r="D53" s="454" t="s">
        <v>274</v>
      </c>
      <c r="E53" s="454" t="s">
        <v>106</v>
      </c>
      <c r="F53" s="454" t="s">
        <v>109</v>
      </c>
      <c r="G53" s="454" t="s">
        <v>104</v>
      </c>
      <c r="H53" s="454" t="s">
        <v>18</v>
      </c>
      <c r="I53" s="453" t="s">
        <v>19</v>
      </c>
      <c r="J53" s="470" t="s">
        <v>6</v>
      </c>
      <c r="K53" s="220"/>
      <c r="L53" s="220"/>
      <c r="M53" s="220" t="s">
        <v>115</v>
      </c>
      <c r="N53" s="471" t="s">
        <v>87</v>
      </c>
      <c r="O53" s="454" t="s">
        <v>6</v>
      </c>
      <c r="P53" s="472" t="s">
        <v>117</v>
      </c>
      <c r="Q53" s="472" t="s">
        <v>500</v>
      </c>
      <c r="R53" s="220"/>
      <c r="S53" s="220"/>
      <c r="T53" s="220" t="s">
        <v>115</v>
      </c>
      <c r="U53" s="471" t="s">
        <v>87</v>
      </c>
      <c r="V53" s="454" t="s">
        <v>6</v>
      </c>
      <c r="W53" s="472" t="s">
        <v>117</v>
      </c>
      <c r="X53" s="473" t="s">
        <v>500</v>
      </c>
      <c r="Y53" s="444"/>
      <c r="Z53" s="222"/>
      <c r="AA53" s="453"/>
      <c r="AB53" s="454" t="s">
        <v>274</v>
      </c>
      <c r="AC53" s="454" t="s">
        <v>106</v>
      </c>
      <c r="AD53" s="454" t="s">
        <v>109</v>
      </c>
      <c r="AE53" s="454" t="s">
        <v>104</v>
      </c>
      <c r="AF53" s="454" t="s">
        <v>18</v>
      </c>
      <c r="AG53" s="453" t="s">
        <v>19</v>
      </c>
      <c r="AH53" s="470" t="s">
        <v>6</v>
      </c>
      <c r="AI53" s="220"/>
      <c r="AJ53" s="220"/>
      <c r="AK53" s="220" t="s">
        <v>115</v>
      </c>
      <c r="AL53" s="471" t="s">
        <v>87</v>
      </c>
      <c r="AM53" s="454" t="s">
        <v>6</v>
      </c>
      <c r="AN53" s="472" t="s">
        <v>117</v>
      </c>
      <c r="AO53" s="472" t="s">
        <v>500</v>
      </c>
      <c r="AP53" s="220"/>
      <c r="AQ53" s="220"/>
      <c r="AR53" s="220" t="s">
        <v>115</v>
      </c>
      <c r="AS53" s="471" t="s">
        <v>87</v>
      </c>
      <c r="AT53" s="454" t="s">
        <v>6</v>
      </c>
      <c r="AU53" s="472" t="s">
        <v>117</v>
      </c>
      <c r="AV53" s="473" t="s">
        <v>500</v>
      </c>
      <c r="AW53" s="444"/>
      <c r="AX53" s="222"/>
      <c r="AY53" s="453"/>
      <c r="AZ53" s="454" t="s">
        <v>274</v>
      </c>
      <c r="BA53" s="454" t="s">
        <v>106</v>
      </c>
      <c r="BB53" s="454" t="s">
        <v>109</v>
      </c>
      <c r="BC53" s="454" t="s">
        <v>104</v>
      </c>
      <c r="BD53" s="454" t="s">
        <v>18</v>
      </c>
      <c r="BE53" s="453" t="s">
        <v>19</v>
      </c>
      <c r="BF53" s="470" t="s">
        <v>6</v>
      </c>
      <c r="BG53" s="220"/>
      <c r="BH53" s="220"/>
      <c r="BI53" s="220" t="s">
        <v>115</v>
      </c>
      <c r="BJ53" s="471" t="s">
        <v>87</v>
      </c>
      <c r="BK53" s="454" t="s">
        <v>6</v>
      </c>
      <c r="BL53" s="472" t="s">
        <v>117</v>
      </c>
      <c r="BM53" s="472" t="s">
        <v>500</v>
      </c>
      <c r="BN53" s="220"/>
      <c r="BO53" s="220"/>
      <c r="BP53" s="220" t="s">
        <v>115</v>
      </c>
      <c r="BQ53" s="471" t="s">
        <v>87</v>
      </c>
      <c r="BR53" s="454" t="s">
        <v>6</v>
      </c>
      <c r="BS53" s="472" t="s">
        <v>117</v>
      </c>
      <c r="BT53" s="473" t="s">
        <v>500</v>
      </c>
      <c r="BU53" s="444"/>
      <c r="BV53" s="222"/>
      <c r="BW53" s="453"/>
      <c r="BX53" s="454" t="s">
        <v>274</v>
      </c>
      <c r="BY53" s="454" t="s">
        <v>106</v>
      </c>
      <c r="BZ53" s="454" t="s">
        <v>109</v>
      </c>
      <c r="CA53" s="454" t="s">
        <v>104</v>
      </c>
      <c r="CB53" s="454" t="s">
        <v>18</v>
      </c>
      <c r="CC53" s="453" t="s">
        <v>19</v>
      </c>
      <c r="CD53" s="470" t="s">
        <v>6</v>
      </c>
      <c r="CE53" s="220"/>
      <c r="CF53" s="220"/>
      <c r="CG53" s="220" t="s">
        <v>115</v>
      </c>
      <c r="CH53" s="471" t="s">
        <v>87</v>
      </c>
      <c r="CI53" s="454" t="s">
        <v>6</v>
      </c>
      <c r="CJ53" s="472" t="s">
        <v>117</v>
      </c>
      <c r="CK53" s="472" t="s">
        <v>500</v>
      </c>
      <c r="CL53" s="220"/>
      <c r="CM53" s="220"/>
      <c r="CN53" s="220" t="s">
        <v>115</v>
      </c>
      <c r="CO53" s="471" t="s">
        <v>87</v>
      </c>
      <c r="CP53" s="454" t="s">
        <v>6</v>
      </c>
      <c r="CQ53" s="472" t="s">
        <v>117</v>
      </c>
      <c r="CR53" s="473" t="s">
        <v>500</v>
      </c>
      <c r="CS53" s="444"/>
      <c r="CT53" s="222"/>
      <c r="CU53" s="453"/>
      <c r="CV53" s="454" t="s">
        <v>274</v>
      </c>
      <c r="CW53" s="454" t="s">
        <v>106</v>
      </c>
      <c r="CX53" s="454" t="s">
        <v>109</v>
      </c>
      <c r="CY53" s="454" t="s">
        <v>104</v>
      </c>
      <c r="CZ53" s="454" t="s">
        <v>18</v>
      </c>
      <c r="DA53" s="453" t="s">
        <v>19</v>
      </c>
      <c r="DB53" s="470" t="s">
        <v>6</v>
      </c>
      <c r="DC53" s="220"/>
      <c r="DD53" s="220"/>
      <c r="DE53" s="220" t="s">
        <v>115</v>
      </c>
      <c r="DF53" s="471" t="s">
        <v>87</v>
      </c>
      <c r="DG53" s="454" t="s">
        <v>6</v>
      </c>
      <c r="DH53" s="472" t="s">
        <v>117</v>
      </c>
      <c r="DI53" s="472" t="s">
        <v>500</v>
      </c>
      <c r="DJ53" s="220"/>
      <c r="DK53" s="220"/>
      <c r="DL53" s="220" t="s">
        <v>115</v>
      </c>
      <c r="DM53" s="471" t="s">
        <v>87</v>
      </c>
      <c r="DN53" s="454" t="s">
        <v>6</v>
      </c>
      <c r="DO53" s="472" t="s">
        <v>117</v>
      </c>
      <c r="DP53" s="473" t="s">
        <v>500</v>
      </c>
      <c r="DQ53" s="444"/>
      <c r="DR53" s="222"/>
      <c r="DS53" s="453"/>
      <c r="DT53" s="454" t="s">
        <v>274</v>
      </c>
      <c r="DU53" s="454" t="s">
        <v>106</v>
      </c>
      <c r="DV53" s="454" t="s">
        <v>109</v>
      </c>
      <c r="DW53" s="454" t="s">
        <v>104</v>
      </c>
      <c r="DX53" s="454" t="s">
        <v>18</v>
      </c>
      <c r="DY53" s="453" t="s">
        <v>19</v>
      </c>
      <c r="DZ53" s="470" t="s">
        <v>6</v>
      </c>
      <c r="EA53" s="220"/>
      <c r="EB53" s="220"/>
      <c r="EC53" s="220" t="s">
        <v>115</v>
      </c>
      <c r="ED53" s="471" t="s">
        <v>87</v>
      </c>
      <c r="EE53" s="454" t="s">
        <v>6</v>
      </c>
      <c r="EF53" s="472" t="s">
        <v>117</v>
      </c>
      <c r="EG53" s="472" t="s">
        <v>500</v>
      </c>
      <c r="EH53" s="220"/>
      <c r="EI53" s="220"/>
      <c r="EJ53" s="220" t="s">
        <v>115</v>
      </c>
      <c r="EK53" s="471" t="s">
        <v>87</v>
      </c>
      <c r="EL53" s="454" t="s">
        <v>6</v>
      </c>
      <c r="EM53" s="472" t="s">
        <v>117</v>
      </c>
      <c r="EN53" s="473" t="s">
        <v>500</v>
      </c>
      <c r="EO53" s="444"/>
      <c r="EP53" s="222"/>
      <c r="EQ53" s="453"/>
      <c r="ER53" s="454" t="s">
        <v>274</v>
      </c>
      <c r="ES53" s="454" t="s">
        <v>106</v>
      </c>
      <c r="ET53" s="454" t="s">
        <v>109</v>
      </c>
      <c r="EU53" s="454" t="s">
        <v>104</v>
      </c>
      <c r="EV53" s="454" t="s">
        <v>18</v>
      </c>
      <c r="EW53" s="453" t="s">
        <v>19</v>
      </c>
      <c r="EX53" s="470" t="s">
        <v>6</v>
      </c>
      <c r="EY53" s="220"/>
      <c r="EZ53" s="220"/>
      <c r="FA53" s="220" t="s">
        <v>115</v>
      </c>
      <c r="FB53" s="471" t="s">
        <v>87</v>
      </c>
      <c r="FC53" s="454" t="s">
        <v>6</v>
      </c>
      <c r="FD53" s="472" t="s">
        <v>117</v>
      </c>
      <c r="FE53" s="472" t="s">
        <v>500</v>
      </c>
      <c r="FF53" s="220"/>
      <c r="FG53" s="220"/>
      <c r="FH53" s="220" t="s">
        <v>115</v>
      </c>
      <c r="FI53" s="471" t="s">
        <v>87</v>
      </c>
      <c r="FJ53" s="454" t="s">
        <v>6</v>
      </c>
      <c r="FK53" s="472" t="s">
        <v>117</v>
      </c>
      <c r="FL53" s="473" t="s">
        <v>500</v>
      </c>
      <c r="FM53" s="444"/>
      <c r="FN53" s="222"/>
      <c r="FO53" s="453"/>
      <c r="FP53" s="454" t="s">
        <v>274</v>
      </c>
      <c r="FQ53" s="454" t="s">
        <v>106</v>
      </c>
      <c r="FR53" s="454" t="s">
        <v>109</v>
      </c>
      <c r="FS53" s="454" t="s">
        <v>104</v>
      </c>
      <c r="FT53" s="454" t="s">
        <v>18</v>
      </c>
      <c r="FU53" s="453" t="s">
        <v>19</v>
      </c>
      <c r="FV53" s="470" t="s">
        <v>6</v>
      </c>
      <c r="FW53" s="220"/>
      <c r="FX53" s="220"/>
      <c r="FY53" s="220" t="s">
        <v>115</v>
      </c>
      <c r="FZ53" s="471" t="s">
        <v>87</v>
      </c>
      <c r="GA53" s="454" t="s">
        <v>6</v>
      </c>
      <c r="GB53" s="472" t="s">
        <v>117</v>
      </c>
      <c r="GC53" s="472" t="s">
        <v>500</v>
      </c>
      <c r="GD53" s="220"/>
      <c r="GE53" s="220"/>
      <c r="GF53" s="220" t="s">
        <v>115</v>
      </c>
      <c r="GG53" s="471" t="s">
        <v>87</v>
      </c>
      <c r="GH53" s="454" t="s">
        <v>6</v>
      </c>
      <c r="GI53" s="472" t="s">
        <v>117</v>
      </c>
      <c r="GJ53" s="473" t="s">
        <v>500</v>
      </c>
      <c r="GK53" s="444"/>
      <c r="GL53" s="222"/>
      <c r="GM53" s="453"/>
      <c r="GN53" s="454" t="s">
        <v>274</v>
      </c>
      <c r="GO53" s="454" t="s">
        <v>106</v>
      </c>
      <c r="GP53" s="454" t="s">
        <v>109</v>
      </c>
      <c r="GQ53" s="454" t="s">
        <v>104</v>
      </c>
      <c r="GR53" s="454" t="s">
        <v>18</v>
      </c>
      <c r="GS53" s="453" t="s">
        <v>19</v>
      </c>
      <c r="GT53" s="470" t="s">
        <v>6</v>
      </c>
      <c r="GU53" s="220"/>
      <c r="GV53" s="220"/>
      <c r="GW53" s="220" t="s">
        <v>115</v>
      </c>
      <c r="GX53" s="471" t="s">
        <v>87</v>
      </c>
      <c r="GY53" s="454" t="s">
        <v>6</v>
      </c>
      <c r="GZ53" s="472" t="s">
        <v>117</v>
      </c>
      <c r="HA53" s="472" t="s">
        <v>500</v>
      </c>
      <c r="HB53" s="220"/>
      <c r="HC53" s="220"/>
      <c r="HD53" s="220" t="s">
        <v>115</v>
      </c>
      <c r="HE53" s="471" t="s">
        <v>87</v>
      </c>
      <c r="HF53" s="454" t="s">
        <v>6</v>
      </c>
      <c r="HG53" s="472" t="s">
        <v>117</v>
      </c>
      <c r="HH53" s="473" t="s">
        <v>500</v>
      </c>
      <c r="HI53" s="444"/>
      <c r="HJ53" s="222"/>
      <c r="HK53" s="453"/>
      <c r="HL53" s="454" t="s">
        <v>274</v>
      </c>
      <c r="HM53" s="454" t="s">
        <v>106</v>
      </c>
      <c r="HN53" s="454" t="s">
        <v>109</v>
      </c>
      <c r="HO53" s="454" t="s">
        <v>104</v>
      </c>
      <c r="HP53" s="454" t="s">
        <v>18</v>
      </c>
      <c r="HQ53" s="453" t="s">
        <v>19</v>
      </c>
      <c r="HR53" s="470" t="s">
        <v>6</v>
      </c>
      <c r="HS53" s="220"/>
      <c r="HT53" s="220"/>
      <c r="HU53" s="220" t="s">
        <v>115</v>
      </c>
      <c r="HV53" s="471" t="s">
        <v>87</v>
      </c>
      <c r="HW53" s="454" t="s">
        <v>6</v>
      </c>
      <c r="HX53" s="472" t="s">
        <v>117</v>
      </c>
      <c r="HY53" s="472" t="s">
        <v>500</v>
      </c>
      <c r="HZ53" s="220"/>
      <c r="IA53" s="220"/>
      <c r="IB53" s="220" t="s">
        <v>115</v>
      </c>
      <c r="IC53" s="471" t="s">
        <v>87</v>
      </c>
      <c r="ID53" s="454" t="s">
        <v>6</v>
      </c>
      <c r="IE53" s="472" t="s">
        <v>117</v>
      </c>
      <c r="IF53" s="473" t="s">
        <v>500</v>
      </c>
      <c r="IG53" s="444"/>
      <c r="IH53" s="444"/>
    </row>
    <row r="54" spans="1:242" s="225" customFormat="1" ht="12" customHeight="1" x14ac:dyDescent="0.2">
      <c r="A54" s="444"/>
      <c r="B54" s="480"/>
      <c r="C54" s="481"/>
      <c r="D54" s="482" t="s">
        <v>103</v>
      </c>
      <c r="E54" s="482" t="s">
        <v>105</v>
      </c>
      <c r="F54" s="482" t="s">
        <v>110</v>
      </c>
      <c r="G54" s="482"/>
      <c r="H54" s="482"/>
      <c r="I54" s="481" t="s">
        <v>112</v>
      </c>
      <c r="J54" s="234"/>
      <c r="K54" s="230"/>
      <c r="L54" s="230"/>
      <c r="M54" s="230"/>
      <c r="N54" s="483"/>
      <c r="O54" s="482"/>
      <c r="P54" s="484" t="s">
        <v>118</v>
      </c>
      <c r="Q54" s="484" t="s">
        <v>501</v>
      </c>
      <c r="R54" s="230"/>
      <c r="S54" s="230"/>
      <c r="T54" s="230"/>
      <c r="U54" s="483"/>
      <c r="V54" s="482"/>
      <c r="W54" s="484" t="s">
        <v>118</v>
      </c>
      <c r="X54" s="485" t="s">
        <v>501</v>
      </c>
      <c r="Y54" s="444"/>
      <c r="Z54" s="480"/>
      <c r="AA54" s="481"/>
      <c r="AB54" s="482" t="s">
        <v>103</v>
      </c>
      <c r="AC54" s="482" t="s">
        <v>105</v>
      </c>
      <c r="AD54" s="482" t="s">
        <v>110</v>
      </c>
      <c r="AE54" s="482"/>
      <c r="AF54" s="482"/>
      <c r="AG54" s="481" t="s">
        <v>112</v>
      </c>
      <c r="AH54" s="234"/>
      <c r="AI54" s="230"/>
      <c r="AJ54" s="230"/>
      <c r="AK54" s="230"/>
      <c r="AL54" s="483"/>
      <c r="AM54" s="482"/>
      <c r="AN54" s="484" t="s">
        <v>118</v>
      </c>
      <c r="AO54" s="484"/>
      <c r="AP54" s="230"/>
      <c r="AQ54" s="230"/>
      <c r="AR54" s="230"/>
      <c r="AS54" s="483"/>
      <c r="AT54" s="482"/>
      <c r="AU54" s="484" t="s">
        <v>118</v>
      </c>
      <c r="AV54" s="485"/>
      <c r="AW54" s="444"/>
      <c r="AX54" s="480"/>
      <c r="AY54" s="481"/>
      <c r="AZ54" s="482" t="s">
        <v>103</v>
      </c>
      <c r="BA54" s="482" t="s">
        <v>105</v>
      </c>
      <c r="BB54" s="482" t="s">
        <v>110</v>
      </c>
      <c r="BC54" s="482"/>
      <c r="BD54" s="482"/>
      <c r="BE54" s="481" t="s">
        <v>112</v>
      </c>
      <c r="BF54" s="234"/>
      <c r="BG54" s="230"/>
      <c r="BH54" s="230"/>
      <c r="BI54" s="230"/>
      <c r="BJ54" s="483"/>
      <c r="BK54" s="482"/>
      <c r="BL54" s="484" t="s">
        <v>118</v>
      </c>
      <c r="BM54" s="484"/>
      <c r="BN54" s="230"/>
      <c r="BO54" s="230"/>
      <c r="BP54" s="230"/>
      <c r="BQ54" s="483"/>
      <c r="BR54" s="482"/>
      <c r="BS54" s="484" t="s">
        <v>118</v>
      </c>
      <c r="BT54" s="485"/>
      <c r="BU54" s="444"/>
      <c r="BV54" s="480"/>
      <c r="BW54" s="481"/>
      <c r="BX54" s="482" t="s">
        <v>103</v>
      </c>
      <c r="BY54" s="482" t="s">
        <v>105</v>
      </c>
      <c r="BZ54" s="482" t="s">
        <v>110</v>
      </c>
      <c r="CA54" s="482"/>
      <c r="CB54" s="482"/>
      <c r="CC54" s="481" t="s">
        <v>112</v>
      </c>
      <c r="CD54" s="234"/>
      <c r="CE54" s="230"/>
      <c r="CF54" s="230"/>
      <c r="CG54" s="230"/>
      <c r="CH54" s="483"/>
      <c r="CI54" s="482"/>
      <c r="CJ54" s="484" t="s">
        <v>118</v>
      </c>
      <c r="CK54" s="484"/>
      <c r="CL54" s="230"/>
      <c r="CM54" s="230"/>
      <c r="CN54" s="230"/>
      <c r="CO54" s="483"/>
      <c r="CP54" s="482"/>
      <c r="CQ54" s="484" t="s">
        <v>118</v>
      </c>
      <c r="CR54" s="485"/>
      <c r="CS54" s="444"/>
      <c r="CT54" s="480"/>
      <c r="CU54" s="481"/>
      <c r="CV54" s="482" t="s">
        <v>103</v>
      </c>
      <c r="CW54" s="482" t="s">
        <v>105</v>
      </c>
      <c r="CX54" s="482" t="s">
        <v>110</v>
      </c>
      <c r="CY54" s="482"/>
      <c r="CZ54" s="482"/>
      <c r="DA54" s="481" t="s">
        <v>112</v>
      </c>
      <c r="DB54" s="234"/>
      <c r="DC54" s="230"/>
      <c r="DD54" s="230"/>
      <c r="DE54" s="230"/>
      <c r="DF54" s="483"/>
      <c r="DG54" s="482"/>
      <c r="DH54" s="484" t="s">
        <v>118</v>
      </c>
      <c r="DI54" s="484"/>
      <c r="DJ54" s="230"/>
      <c r="DK54" s="230"/>
      <c r="DL54" s="230"/>
      <c r="DM54" s="483"/>
      <c r="DN54" s="482"/>
      <c r="DO54" s="484" t="s">
        <v>118</v>
      </c>
      <c r="DP54" s="485"/>
      <c r="DQ54" s="444"/>
      <c r="DR54" s="480"/>
      <c r="DS54" s="481"/>
      <c r="DT54" s="482" t="s">
        <v>103</v>
      </c>
      <c r="DU54" s="482" t="s">
        <v>105</v>
      </c>
      <c r="DV54" s="482" t="s">
        <v>110</v>
      </c>
      <c r="DW54" s="482"/>
      <c r="DX54" s="482"/>
      <c r="DY54" s="481" t="s">
        <v>112</v>
      </c>
      <c r="DZ54" s="234"/>
      <c r="EA54" s="230"/>
      <c r="EB54" s="230"/>
      <c r="EC54" s="230"/>
      <c r="ED54" s="483"/>
      <c r="EE54" s="482"/>
      <c r="EF54" s="484" t="s">
        <v>118</v>
      </c>
      <c r="EG54" s="484"/>
      <c r="EH54" s="230"/>
      <c r="EI54" s="230"/>
      <c r="EJ54" s="230"/>
      <c r="EK54" s="483"/>
      <c r="EL54" s="482"/>
      <c r="EM54" s="484" t="s">
        <v>118</v>
      </c>
      <c r="EN54" s="485"/>
      <c r="EO54" s="444"/>
      <c r="EP54" s="480"/>
      <c r="EQ54" s="481"/>
      <c r="ER54" s="482" t="s">
        <v>103</v>
      </c>
      <c r="ES54" s="482" t="s">
        <v>105</v>
      </c>
      <c r="ET54" s="482" t="s">
        <v>110</v>
      </c>
      <c r="EU54" s="482"/>
      <c r="EV54" s="482"/>
      <c r="EW54" s="481" t="s">
        <v>112</v>
      </c>
      <c r="EX54" s="234"/>
      <c r="EY54" s="230"/>
      <c r="EZ54" s="230"/>
      <c r="FA54" s="230"/>
      <c r="FB54" s="483"/>
      <c r="FC54" s="482"/>
      <c r="FD54" s="484" t="s">
        <v>118</v>
      </c>
      <c r="FE54" s="484"/>
      <c r="FF54" s="230"/>
      <c r="FG54" s="230"/>
      <c r="FH54" s="230"/>
      <c r="FI54" s="483"/>
      <c r="FJ54" s="482"/>
      <c r="FK54" s="484" t="s">
        <v>118</v>
      </c>
      <c r="FL54" s="485"/>
      <c r="FM54" s="444"/>
      <c r="FN54" s="480"/>
      <c r="FO54" s="481"/>
      <c r="FP54" s="482" t="s">
        <v>103</v>
      </c>
      <c r="FQ54" s="482" t="s">
        <v>105</v>
      </c>
      <c r="FR54" s="482" t="s">
        <v>110</v>
      </c>
      <c r="FS54" s="482"/>
      <c r="FT54" s="482"/>
      <c r="FU54" s="481" t="s">
        <v>112</v>
      </c>
      <c r="FV54" s="234"/>
      <c r="FW54" s="230"/>
      <c r="FX54" s="230"/>
      <c r="FY54" s="230"/>
      <c r="FZ54" s="483"/>
      <c r="GA54" s="482"/>
      <c r="GB54" s="484" t="s">
        <v>118</v>
      </c>
      <c r="GC54" s="484"/>
      <c r="GD54" s="230"/>
      <c r="GE54" s="230"/>
      <c r="GF54" s="230"/>
      <c r="GG54" s="483"/>
      <c r="GH54" s="482"/>
      <c r="GI54" s="484" t="s">
        <v>118</v>
      </c>
      <c r="GJ54" s="485"/>
      <c r="GK54" s="444"/>
      <c r="GL54" s="480"/>
      <c r="GM54" s="481"/>
      <c r="GN54" s="482" t="s">
        <v>103</v>
      </c>
      <c r="GO54" s="482" t="s">
        <v>105</v>
      </c>
      <c r="GP54" s="482" t="s">
        <v>110</v>
      </c>
      <c r="GQ54" s="482"/>
      <c r="GR54" s="482"/>
      <c r="GS54" s="481" t="s">
        <v>112</v>
      </c>
      <c r="GT54" s="234"/>
      <c r="GU54" s="230"/>
      <c r="GV54" s="230"/>
      <c r="GW54" s="230"/>
      <c r="GX54" s="483"/>
      <c r="GY54" s="482"/>
      <c r="GZ54" s="484" t="s">
        <v>118</v>
      </c>
      <c r="HA54" s="484"/>
      <c r="HB54" s="230"/>
      <c r="HC54" s="230"/>
      <c r="HD54" s="230"/>
      <c r="HE54" s="483"/>
      <c r="HF54" s="482"/>
      <c r="HG54" s="484" t="s">
        <v>118</v>
      </c>
      <c r="HH54" s="485"/>
      <c r="HI54" s="444"/>
      <c r="HJ54" s="480"/>
      <c r="HK54" s="481"/>
      <c r="HL54" s="482" t="s">
        <v>103</v>
      </c>
      <c r="HM54" s="482" t="s">
        <v>105</v>
      </c>
      <c r="HN54" s="482" t="s">
        <v>110</v>
      </c>
      <c r="HO54" s="482"/>
      <c r="HP54" s="482"/>
      <c r="HQ54" s="481" t="s">
        <v>112</v>
      </c>
      <c r="HR54" s="234"/>
      <c r="HS54" s="230"/>
      <c r="HT54" s="230"/>
      <c r="HU54" s="230"/>
      <c r="HV54" s="483"/>
      <c r="HW54" s="482"/>
      <c r="HX54" s="484" t="s">
        <v>118</v>
      </c>
      <c r="HY54" s="484"/>
      <c r="HZ54" s="230"/>
      <c r="IA54" s="230"/>
      <c r="IB54" s="230"/>
      <c r="IC54" s="483"/>
      <c r="ID54" s="482"/>
      <c r="IE54" s="484" t="s">
        <v>118</v>
      </c>
      <c r="IF54" s="485"/>
      <c r="IG54" s="444"/>
      <c r="IH54" s="444"/>
    </row>
    <row r="55" spans="1:242" s="225" customFormat="1" ht="12" customHeight="1" x14ac:dyDescent="0.15">
      <c r="A55" s="602"/>
      <c r="B55" s="604"/>
      <c r="C55" s="605"/>
      <c r="D55" s="606"/>
      <c r="E55" s="606"/>
      <c r="F55" s="607"/>
      <c r="G55" s="608">
        <f>E55+F55</f>
        <v>0</v>
      </c>
      <c r="H55" s="609">
        <f>C55+D55+G55</f>
        <v>0</v>
      </c>
      <c r="I55" s="610"/>
      <c r="J55" s="611">
        <f>F55*I55</f>
        <v>0</v>
      </c>
      <c r="K55" s="612"/>
      <c r="L55" s="612"/>
      <c r="M55" s="612"/>
      <c r="N55" s="607"/>
      <c r="O55" s="608">
        <f>M55*N55</f>
        <v>0</v>
      </c>
      <c r="P55" s="606"/>
      <c r="Q55" s="608">
        <f>O55-P55</f>
        <v>0</v>
      </c>
      <c r="R55" s="612"/>
      <c r="S55" s="612"/>
      <c r="T55" s="606"/>
      <c r="U55" s="607"/>
      <c r="V55" s="608">
        <f t="shared" ref="V55:V66" si="87">T55*U55</f>
        <v>0</v>
      </c>
      <c r="W55" s="606"/>
      <c r="X55" s="609">
        <f t="shared" ref="X55:X66" si="88">V55-W55</f>
        <v>0</v>
      </c>
      <c r="Y55" s="602"/>
      <c r="Z55" s="604"/>
      <c r="AA55" s="605"/>
      <c r="AB55" s="606"/>
      <c r="AC55" s="606"/>
      <c r="AD55" s="607"/>
      <c r="AE55" s="608">
        <f>AC55+AD55</f>
        <v>0</v>
      </c>
      <c r="AF55" s="609">
        <f>AA55+AB55+AE55</f>
        <v>0</v>
      </c>
      <c r="AG55" s="610"/>
      <c r="AH55" s="611">
        <f>AD55*AG55</f>
        <v>0</v>
      </c>
      <c r="AI55" s="612"/>
      <c r="AJ55" s="612"/>
      <c r="AK55" s="612"/>
      <c r="AL55" s="607"/>
      <c r="AM55" s="608">
        <f>AK55*AL55</f>
        <v>0</v>
      </c>
      <c r="AN55" s="606"/>
      <c r="AO55" s="608">
        <f>AM55-AN55</f>
        <v>0</v>
      </c>
      <c r="AP55" s="612"/>
      <c r="AQ55" s="612"/>
      <c r="AR55" s="606"/>
      <c r="AS55" s="607"/>
      <c r="AT55" s="608">
        <f t="shared" ref="AT55:AT66" si="89">AR55*AS55</f>
        <v>0</v>
      </c>
      <c r="AU55" s="606"/>
      <c r="AV55" s="609">
        <f t="shared" ref="AV55:AV66" si="90">AT55-AU55</f>
        <v>0</v>
      </c>
      <c r="AW55" s="602"/>
      <c r="AX55" s="604"/>
      <c r="AY55" s="605"/>
      <c r="AZ55" s="606"/>
      <c r="BA55" s="606"/>
      <c r="BB55" s="607"/>
      <c r="BC55" s="608">
        <f>BA55+BB55</f>
        <v>0</v>
      </c>
      <c r="BD55" s="609">
        <f>AY55+AZ55+BC55</f>
        <v>0</v>
      </c>
      <c r="BE55" s="610"/>
      <c r="BF55" s="611">
        <f>BB55*BE55</f>
        <v>0</v>
      </c>
      <c r="BG55" s="612"/>
      <c r="BH55" s="612"/>
      <c r="BI55" s="612"/>
      <c r="BJ55" s="607"/>
      <c r="BK55" s="608">
        <f>BI55*BJ55</f>
        <v>0</v>
      </c>
      <c r="BL55" s="606"/>
      <c r="BM55" s="608">
        <f>BK55-BL55</f>
        <v>0</v>
      </c>
      <c r="BN55" s="612"/>
      <c r="BO55" s="612"/>
      <c r="BP55" s="606"/>
      <c r="BQ55" s="607"/>
      <c r="BR55" s="608">
        <f t="shared" ref="BR55:BR66" si="91">BP55*BQ55</f>
        <v>0</v>
      </c>
      <c r="BS55" s="606"/>
      <c r="BT55" s="609">
        <f t="shared" ref="BT55:BT66" si="92">BR55-BS55</f>
        <v>0</v>
      </c>
      <c r="BU55" s="602"/>
      <c r="BV55" s="604"/>
      <c r="BW55" s="605"/>
      <c r="BX55" s="606"/>
      <c r="BY55" s="606"/>
      <c r="BZ55" s="607"/>
      <c r="CA55" s="608">
        <f>BY55+BZ55</f>
        <v>0</v>
      </c>
      <c r="CB55" s="609">
        <f>BW55+BX55+CA55</f>
        <v>0</v>
      </c>
      <c r="CC55" s="610"/>
      <c r="CD55" s="611">
        <f>BZ55*CC55</f>
        <v>0</v>
      </c>
      <c r="CE55" s="612"/>
      <c r="CF55" s="612"/>
      <c r="CG55" s="612"/>
      <c r="CH55" s="607"/>
      <c r="CI55" s="608">
        <f>CG55*CH55</f>
        <v>0</v>
      </c>
      <c r="CJ55" s="606"/>
      <c r="CK55" s="608">
        <f>CI55-CJ55</f>
        <v>0</v>
      </c>
      <c r="CL55" s="612"/>
      <c r="CM55" s="612"/>
      <c r="CN55" s="606"/>
      <c r="CO55" s="607"/>
      <c r="CP55" s="608">
        <f t="shared" ref="CP55:CP66" si="93">CN55*CO55</f>
        <v>0</v>
      </c>
      <c r="CQ55" s="606"/>
      <c r="CR55" s="609">
        <f t="shared" ref="CR55:CR66" si="94">CP55-CQ55</f>
        <v>0</v>
      </c>
      <c r="CS55" s="602"/>
      <c r="CT55" s="604"/>
      <c r="CU55" s="605"/>
      <c r="CV55" s="606"/>
      <c r="CW55" s="606"/>
      <c r="CX55" s="607"/>
      <c r="CY55" s="608">
        <f>CW55+CX55</f>
        <v>0</v>
      </c>
      <c r="CZ55" s="609">
        <f>CU55+CV55+CY55</f>
        <v>0</v>
      </c>
      <c r="DA55" s="610"/>
      <c r="DB55" s="611">
        <f>CX55*DA55</f>
        <v>0</v>
      </c>
      <c r="DC55" s="612"/>
      <c r="DD55" s="612"/>
      <c r="DE55" s="612"/>
      <c r="DF55" s="607"/>
      <c r="DG55" s="608">
        <f>DE55*DF55</f>
        <v>0</v>
      </c>
      <c r="DH55" s="606"/>
      <c r="DI55" s="608">
        <f>DG55-DH55</f>
        <v>0</v>
      </c>
      <c r="DJ55" s="612"/>
      <c r="DK55" s="612"/>
      <c r="DL55" s="606"/>
      <c r="DM55" s="607"/>
      <c r="DN55" s="608">
        <f t="shared" ref="DN55:DN66" si="95">DL55*DM55</f>
        <v>0</v>
      </c>
      <c r="DO55" s="606"/>
      <c r="DP55" s="609">
        <f t="shared" ref="DP55:DP66" si="96">DN55-DO55</f>
        <v>0</v>
      </c>
      <c r="DQ55" s="602"/>
      <c r="DR55" s="604"/>
      <c r="DS55" s="605"/>
      <c r="DT55" s="606"/>
      <c r="DU55" s="606"/>
      <c r="DV55" s="607"/>
      <c r="DW55" s="608">
        <f>DU55+DV55</f>
        <v>0</v>
      </c>
      <c r="DX55" s="609">
        <f>DS55+DT55+DW55</f>
        <v>0</v>
      </c>
      <c r="DY55" s="610"/>
      <c r="DZ55" s="611">
        <f>DV55*DY55</f>
        <v>0</v>
      </c>
      <c r="EA55" s="612"/>
      <c r="EB55" s="612"/>
      <c r="EC55" s="612"/>
      <c r="ED55" s="607"/>
      <c r="EE55" s="608">
        <f>EC55*ED55</f>
        <v>0</v>
      </c>
      <c r="EF55" s="606"/>
      <c r="EG55" s="608">
        <f>EE55-EF55</f>
        <v>0</v>
      </c>
      <c r="EH55" s="612"/>
      <c r="EI55" s="612"/>
      <c r="EJ55" s="606"/>
      <c r="EK55" s="607"/>
      <c r="EL55" s="608">
        <f t="shared" ref="EL55:EL66" si="97">EJ55*EK55</f>
        <v>0</v>
      </c>
      <c r="EM55" s="606"/>
      <c r="EN55" s="609">
        <f t="shared" ref="EN55:EN66" si="98">EL55-EM55</f>
        <v>0</v>
      </c>
      <c r="EO55" s="602"/>
      <c r="EP55" s="604"/>
      <c r="EQ55" s="605"/>
      <c r="ER55" s="606"/>
      <c r="ES55" s="606"/>
      <c r="ET55" s="607"/>
      <c r="EU55" s="608">
        <f>ES55+ET55</f>
        <v>0</v>
      </c>
      <c r="EV55" s="609">
        <f>EQ55+ER55+EU55</f>
        <v>0</v>
      </c>
      <c r="EW55" s="610"/>
      <c r="EX55" s="611">
        <f>ET55*EW55</f>
        <v>0</v>
      </c>
      <c r="EY55" s="612"/>
      <c r="EZ55" s="612"/>
      <c r="FA55" s="612"/>
      <c r="FB55" s="607"/>
      <c r="FC55" s="608">
        <f>FA55*FB55</f>
        <v>0</v>
      </c>
      <c r="FD55" s="606"/>
      <c r="FE55" s="608">
        <f>FC55-FD55</f>
        <v>0</v>
      </c>
      <c r="FF55" s="612"/>
      <c r="FG55" s="612"/>
      <c r="FH55" s="606"/>
      <c r="FI55" s="607"/>
      <c r="FJ55" s="608">
        <f t="shared" ref="FJ55:FJ66" si="99">FH55*FI55</f>
        <v>0</v>
      </c>
      <c r="FK55" s="606"/>
      <c r="FL55" s="609">
        <f t="shared" ref="FL55:FL66" si="100">FJ55-FK55</f>
        <v>0</v>
      </c>
      <c r="FM55" s="602"/>
      <c r="FN55" s="604"/>
      <c r="FO55" s="605"/>
      <c r="FP55" s="606"/>
      <c r="FQ55" s="606"/>
      <c r="FR55" s="607"/>
      <c r="FS55" s="608">
        <f>FQ55+FR55</f>
        <v>0</v>
      </c>
      <c r="FT55" s="609">
        <f>FO55+FP55+FS55</f>
        <v>0</v>
      </c>
      <c r="FU55" s="610"/>
      <c r="FV55" s="611">
        <f>FR55*FU55</f>
        <v>0</v>
      </c>
      <c r="FW55" s="612"/>
      <c r="FX55" s="612"/>
      <c r="FY55" s="612"/>
      <c r="FZ55" s="607"/>
      <c r="GA55" s="608">
        <f>FY55*FZ55</f>
        <v>0</v>
      </c>
      <c r="GB55" s="606"/>
      <c r="GC55" s="608">
        <f>GA55-GB55</f>
        <v>0</v>
      </c>
      <c r="GD55" s="612"/>
      <c r="GE55" s="612"/>
      <c r="GF55" s="606"/>
      <c r="GG55" s="607"/>
      <c r="GH55" s="608">
        <f t="shared" ref="GH55:GH66" si="101">GF55*GG55</f>
        <v>0</v>
      </c>
      <c r="GI55" s="606"/>
      <c r="GJ55" s="609">
        <f t="shared" ref="GJ55:GJ66" si="102">GH55-GI55</f>
        <v>0</v>
      </c>
      <c r="GK55" s="602"/>
      <c r="GL55" s="604"/>
      <c r="GM55" s="605"/>
      <c r="GN55" s="606"/>
      <c r="GO55" s="606"/>
      <c r="GP55" s="607"/>
      <c r="GQ55" s="608">
        <f>GO55+GP55</f>
        <v>0</v>
      </c>
      <c r="GR55" s="609">
        <f>GM55+GN55+GQ55</f>
        <v>0</v>
      </c>
      <c r="GS55" s="610"/>
      <c r="GT55" s="611">
        <f>GP55*GS55</f>
        <v>0</v>
      </c>
      <c r="GU55" s="612"/>
      <c r="GV55" s="612"/>
      <c r="GW55" s="612"/>
      <c r="GX55" s="607"/>
      <c r="GY55" s="608">
        <f>GW55*GX55</f>
        <v>0</v>
      </c>
      <c r="GZ55" s="606"/>
      <c r="HA55" s="608">
        <f>GY55-GZ55</f>
        <v>0</v>
      </c>
      <c r="HB55" s="612"/>
      <c r="HC55" s="612"/>
      <c r="HD55" s="606"/>
      <c r="HE55" s="607"/>
      <c r="HF55" s="608">
        <f t="shared" ref="HF55:HF66" si="103">HD55*HE55</f>
        <v>0</v>
      </c>
      <c r="HG55" s="606"/>
      <c r="HH55" s="609">
        <f t="shared" ref="HH55:HH66" si="104">HF55-HG55</f>
        <v>0</v>
      </c>
      <c r="HI55" s="602"/>
      <c r="HJ55" s="604"/>
      <c r="HK55" s="605"/>
      <c r="HL55" s="606"/>
      <c r="HM55" s="606"/>
      <c r="HN55" s="607"/>
      <c r="HO55" s="608">
        <f>HM55+HN55</f>
        <v>0</v>
      </c>
      <c r="HP55" s="609">
        <f>HK55+HL55+HO55</f>
        <v>0</v>
      </c>
      <c r="HQ55" s="610"/>
      <c r="HR55" s="611">
        <f>HN55*HQ55</f>
        <v>0</v>
      </c>
      <c r="HS55" s="612"/>
      <c r="HT55" s="612"/>
      <c r="HU55" s="612"/>
      <c r="HV55" s="607"/>
      <c r="HW55" s="608">
        <f>HU55*HV55</f>
        <v>0</v>
      </c>
      <c r="HX55" s="606"/>
      <c r="HY55" s="608">
        <f>HW55-HX55</f>
        <v>0</v>
      </c>
      <c r="HZ55" s="612"/>
      <c r="IA55" s="612"/>
      <c r="IB55" s="606"/>
      <c r="IC55" s="607"/>
      <c r="ID55" s="608">
        <f t="shared" ref="ID55:ID66" si="105">IB55*IC55</f>
        <v>0</v>
      </c>
      <c r="IE55" s="606"/>
      <c r="IF55" s="609">
        <f t="shared" ref="IF55:IF66" si="106">ID55-IE55</f>
        <v>0</v>
      </c>
      <c r="IG55" s="602"/>
      <c r="IH55" s="602"/>
    </row>
    <row r="56" spans="1:242" s="225" customFormat="1" ht="12" customHeight="1" x14ac:dyDescent="0.15">
      <c r="B56" s="613"/>
      <c r="C56" s="614"/>
      <c r="D56" s="615"/>
      <c r="E56" s="615"/>
      <c r="F56" s="615"/>
      <c r="G56" s="616">
        <f t="shared" ref="G56:G66" si="107">E56+F56</f>
        <v>0</v>
      </c>
      <c r="H56" s="617">
        <f t="shared" ref="H56:H66" si="108">C56+D56+G56</f>
        <v>0</v>
      </c>
      <c r="I56" s="618"/>
      <c r="J56" s="619">
        <f t="shared" ref="J56:J66" si="109">F56*I56</f>
        <v>0</v>
      </c>
      <c r="K56" s="620"/>
      <c r="L56" s="620"/>
      <c r="M56" s="620"/>
      <c r="N56" s="621"/>
      <c r="O56" s="616">
        <f t="shared" ref="O56:O66" si="110">M56*N56</f>
        <v>0</v>
      </c>
      <c r="P56" s="615"/>
      <c r="Q56" s="616">
        <f t="shared" ref="Q56:Q66" si="111">O56-P56</f>
        <v>0</v>
      </c>
      <c r="R56" s="620"/>
      <c r="S56" s="620"/>
      <c r="T56" s="615"/>
      <c r="U56" s="621"/>
      <c r="V56" s="616">
        <f t="shared" si="87"/>
        <v>0</v>
      </c>
      <c r="W56" s="615"/>
      <c r="X56" s="501">
        <f t="shared" si="88"/>
        <v>0</v>
      </c>
      <c r="Z56" s="613"/>
      <c r="AA56" s="614"/>
      <c r="AB56" s="615"/>
      <c r="AC56" s="615"/>
      <c r="AD56" s="615"/>
      <c r="AE56" s="616">
        <f t="shared" ref="AE56:AE66" si="112">AC56+AD56</f>
        <v>0</v>
      </c>
      <c r="AF56" s="617">
        <f t="shared" ref="AF56:AF66" si="113">AA56+AB56+AE56</f>
        <v>0</v>
      </c>
      <c r="AG56" s="618"/>
      <c r="AH56" s="619">
        <f t="shared" ref="AH56:AH66" si="114">AD56*AG56</f>
        <v>0</v>
      </c>
      <c r="AI56" s="620"/>
      <c r="AJ56" s="620"/>
      <c r="AK56" s="620"/>
      <c r="AL56" s="621"/>
      <c r="AM56" s="616">
        <f t="shared" ref="AM56:AM66" si="115">AK56*AL56</f>
        <v>0</v>
      </c>
      <c r="AN56" s="615"/>
      <c r="AO56" s="616">
        <f t="shared" ref="AO56:AO66" si="116">AM56-AN56</f>
        <v>0</v>
      </c>
      <c r="AP56" s="620"/>
      <c r="AQ56" s="620"/>
      <c r="AR56" s="615"/>
      <c r="AS56" s="621"/>
      <c r="AT56" s="616">
        <f t="shared" si="89"/>
        <v>0</v>
      </c>
      <c r="AU56" s="615"/>
      <c r="AV56" s="501">
        <f t="shared" si="90"/>
        <v>0</v>
      </c>
      <c r="AX56" s="613"/>
      <c r="AY56" s="614"/>
      <c r="AZ56" s="615"/>
      <c r="BA56" s="615"/>
      <c r="BB56" s="615"/>
      <c r="BC56" s="616">
        <f t="shared" ref="BC56:BC66" si="117">BA56+BB56</f>
        <v>0</v>
      </c>
      <c r="BD56" s="617">
        <f t="shared" ref="BD56:BD66" si="118">AY56+AZ56+BC56</f>
        <v>0</v>
      </c>
      <c r="BE56" s="618"/>
      <c r="BF56" s="619">
        <f t="shared" ref="BF56:BF66" si="119">BB56*BE56</f>
        <v>0</v>
      </c>
      <c r="BG56" s="620"/>
      <c r="BH56" s="620"/>
      <c r="BI56" s="620"/>
      <c r="BJ56" s="621"/>
      <c r="BK56" s="616">
        <f t="shared" ref="BK56:BK66" si="120">BI56*BJ56</f>
        <v>0</v>
      </c>
      <c r="BL56" s="615"/>
      <c r="BM56" s="616">
        <f t="shared" ref="BM56:BM66" si="121">BK56-BL56</f>
        <v>0</v>
      </c>
      <c r="BN56" s="620"/>
      <c r="BO56" s="620"/>
      <c r="BP56" s="615"/>
      <c r="BQ56" s="621"/>
      <c r="BR56" s="616">
        <f t="shared" si="91"/>
        <v>0</v>
      </c>
      <c r="BS56" s="615"/>
      <c r="BT56" s="501">
        <f t="shared" si="92"/>
        <v>0</v>
      </c>
      <c r="BV56" s="613"/>
      <c r="BW56" s="614"/>
      <c r="BX56" s="615"/>
      <c r="BY56" s="615"/>
      <c r="BZ56" s="615"/>
      <c r="CA56" s="616">
        <f t="shared" ref="CA56:CA66" si="122">BY56+BZ56</f>
        <v>0</v>
      </c>
      <c r="CB56" s="617">
        <f t="shared" ref="CB56:CB66" si="123">BW56+BX56+CA56</f>
        <v>0</v>
      </c>
      <c r="CC56" s="618"/>
      <c r="CD56" s="619">
        <f t="shared" ref="CD56:CD66" si="124">BZ56*CC56</f>
        <v>0</v>
      </c>
      <c r="CE56" s="620"/>
      <c r="CF56" s="620"/>
      <c r="CG56" s="620"/>
      <c r="CH56" s="621"/>
      <c r="CI56" s="616">
        <f t="shared" ref="CI56:CI66" si="125">CG56*CH56</f>
        <v>0</v>
      </c>
      <c r="CJ56" s="615"/>
      <c r="CK56" s="616">
        <f t="shared" ref="CK56:CK66" si="126">CI56-CJ56</f>
        <v>0</v>
      </c>
      <c r="CL56" s="620"/>
      <c r="CM56" s="620"/>
      <c r="CN56" s="615"/>
      <c r="CO56" s="621"/>
      <c r="CP56" s="616">
        <f t="shared" si="93"/>
        <v>0</v>
      </c>
      <c r="CQ56" s="615"/>
      <c r="CR56" s="501">
        <f t="shared" si="94"/>
        <v>0</v>
      </c>
      <c r="CT56" s="613"/>
      <c r="CU56" s="614"/>
      <c r="CV56" s="615"/>
      <c r="CW56" s="615"/>
      <c r="CX56" s="615"/>
      <c r="CY56" s="616">
        <f t="shared" ref="CY56:CY66" si="127">CW56+CX56</f>
        <v>0</v>
      </c>
      <c r="CZ56" s="617">
        <f t="shared" ref="CZ56:CZ66" si="128">CU56+CV56+CY56</f>
        <v>0</v>
      </c>
      <c r="DA56" s="618"/>
      <c r="DB56" s="619">
        <f t="shared" ref="DB56:DB66" si="129">CX56*DA56</f>
        <v>0</v>
      </c>
      <c r="DC56" s="620"/>
      <c r="DD56" s="620"/>
      <c r="DE56" s="620"/>
      <c r="DF56" s="621"/>
      <c r="DG56" s="616">
        <f t="shared" ref="DG56:DG66" si="130">DE56*DF56</f>
        <v>0</v>
      </c>
      <c r="DH56" s="615"/>
      <c r="DI56" s="616">
        <f t="shared" ref="DI56:DI66" si="131">DG56-DH56</f>
        <v>0</v>
      </c>
      <c r="DJ56" s="620"/>
      <c r="DK56" s="620"/>
      <c r="DL56" s="615"/>
      <c r="DM56" s="621"/>
      <c r="DN56" s="616">
        <f t="shared" si="95"/>
        <v>0</v>
      </c>
      <c r="DO56" s="615"/>
      <c r="DP56" s="501">
        <f t="shared" si="96"/>
        <v>0</v>
      </c>
      <c r="DR56" s="613"/>
      <c r="DS56" s="614"/>
      <c r="DT56" s="615"/>
      <c r="DU56" s="615"/>
      <c r="DV56" s="615"/>
      <c r="DW56" s="616">
        <f t="shared" ref="DW56:DW66" si="132">DU56+DV56</f>
        <v>0</v>
      </c>
      <c r="DX56" s="617">
        <f t="shared" ref="DX56:DX66" si="133">DS56+DT56+DW56</f>
        <v>0</v>
      </c>
      <c r="DY56" s="618"/>
      <c r="DZ56" s="619">
        <f t="shared" ref="DZ56:DZ66" si="134">DV56*DY56</f>
        <v>0</v>
      </c>
      <c r="EA56" s="620"/>
      <c r="EB56" s="620"/>
      <c r="EC56" s="620"/>
      <c r="ED56" s="621"/>
      <c r="EE56" s="616">
        <f t="shared" ref="EE56:EE66" si="135">EC56*ED56</f>
        <v>0</v>
      </c>
      <c r="EF56" s="615"/>
      <c r="EG56" s="616">
        <f t="shared" ref="EG56:EG66" si="136">EE56-EF56</f>
        <v>0</v>
      </c>
      <c r="EH56" s="620"/>
      <c r="EI56" s="620"/>
      <c r="EJ56" s="615"/>
      <c r="EK56" s="621"/>
      <c r="EL56" s="616">
        <f t="shared" si="97"/>
        <v>0</v>
      </c>
      <c r="EM56" s="615"/>
      <c r="EN56" s="501">
        <f t="shared" si="98"/>
        <v>0</v>
      </c>
      <c r="EP56" s="613"/>
      <c r="EQ56" s="614"/>
      <c r="ER56" s="615"/>
      <c r="ES56" s="615"/>
      <c r="ET56" s="615"/>
      <c r="EU56" s="616">
        <f t="shared" ref="EU56:EU66" si="137">ES56+ET56</f>
        <v>0</v>
      </c>
      <c r="EV56" s="617">
        <f t="shared" ref="EV56:EV66" si="138">EQ56+ER56+EU56</f>
        <v>0</v>
      </c>
      <c r="EW56" s="618"/>
      <c r="EX56" s="619">
        <f t="shared" ref="EX56:EX66" si="139">ET56*EW56</f>
        <v>0</v>
      </c>
      <c r="EY56" s="620"/>
      <c r="EZ56" s="620"/>
      <c r="FA56" s="620"/>
      <c r="FB56" s="621"/>
      <c r="FC56" s="616">
        <f t="shared" ref="FC56:FC66" si="140">FA56*FB56</f>
        <v>0</v>
      </c>
      <c r="FD56" s="615"/>
      <c r="FE56" s="616">
        <f t="shared" ref="FE56:FE66" si="141">FC56-FD56</f>
        <v>0</v>
      </c>
      <c r="FF56" s="620"/>
      <c r="FG56" s="620"/>
      <c r="FH56" s="615"/>
      <c r="FI56" s="621"/>
      <c r="FJ56" s="616">
        <f t="shared" si="99"/>
        <v>0</v>
      </c>
      <c r="FK56" s="615"/>
      <c r="FL56" s="501">
        <f t="shared" si="100"/>
        <v>0</v>
      </c>
      <c r="FN56" s="613"/>
      <c r="FO56" s="614"/>
      <c r="FP56" s="615"/>
      <c r="FQ56" s="615"/>
      <c r="FR56" s="615"/>
      <c r="FS56" s="616">
        <f t="shared" ref="FS56:FS66" si="142">FQ56+FR56</f>
        <v>0</v>
      </c>
      <c r="FT56" s="617">
        <f t="shared" ref="FT56:FT66" si="143">FO56+FP56+FS56</f>
        <v>0</v>
      </c>
      <c r="FU56" s="618"/>
      <c r="FV56" s="619">
        <f t="shared" ref="FV56:FV66" si="144">FR56*FU56</f>
        <v>0</v>
      </c>
      <c r="FW56" s="620"/>
      <c r="FX56" s="620"/>
      <c r="FY56" s="620"/>
      <c r="FZ56" s="621"/>
      <c r="GA56" s="616">
        <f t="shared" ref="GA56:GA66" si="145">FY56*FZ56</f>
        <v>0</v>
      </c>
      <c r="GB56" s="615"/>
      <c r="GC56" s="616">
        <f t="shared" ref="GC56:GC66" si="146">GA56-GB56</f>
        <v>0</v>
      </c>
      <c r="GD56" s="620"/>
      <c r="GE56" s="620"/>
      <c r="GF56" s="615"/>
      <c r="GG56" s="621"/>
      <c r="GH56" s="616">
        <f t="shared" si="101"/>
        <v>0</v>
      </c>
      <c r="GI56" s="615"/>
      <c r="GJ56" s="501">
        <f t="shared" si="102"/>
        <v>0</v>
      </c>
      <c r="GL56" s="613"/>
      <c r="GM56" s="614"/>
      <c r="GN56" s="615"/>
      <c r="GO56" s="615"/>
      <c r="GP56" s="615"/>
      <c r="GQ56" s="616">
        <f t="shared" ref="GQ56:GQ66" si="147">GO56+GP56</f>
        <v>0</v>
      </c>
      <c r="GR56" s="617">
        <f t="shared" ref="GR56:GR66" si="148">GM56+GN56+GQ56</f>
        <v>0</v>
      </c>
      <c r="GS56" s="618"/>
      <c r="GT56" s="619">
        <f t="shared" ref="GT56:GT66" si="149">GP56*GS56</f>
        <v>0</v>
      </c>
      <c r="GU56" s="620"/>
      <c r="GV56" s="620"/>
      <c r="GW56" s="620"/>
      <c r="GX56" s="621"/>
      <c r="GY56" s="616">
        <f t="shared" ref="GY56:GY66" si="150">GW56*GX56</f>
        <v>0</v>
      </c>
      <c r="GZ56" s="615"/>
      <c r="HA56" s="616">
        <f t="shared" ref="HA56:HA66" si="151">GY56-GZ56</f>
        <v>0</v>
      </c>
      <c r="HB56" s="620"/>
      <c r="HC56" s="620"/>
      <c r="HD56" s="615"/>
      <c r="HE56" s="621"/>
      <c r="HF56" s="616">
        <f t="shared" si="103"/>
        <v>0</v>
      </c>
      <c r="HG56" s="615"/>
      <c r="HH56" s="501">
        <f t="shared" si="104"/>
        <v>0</v>
      </c>
      <c r="HJ56" s="613"/>
      <c r="HK56" s="614"/>
      <c r="HL56" s="615"/>
      <c r="HM56" s="615"/>
      <c r="HN56" s="615"/>
      <c r="HO56" s="616">
        <f t="shared" ref="HO56:HO66" si="152">HM56+HN56</f>
        <v>0</v>
      </c>
      <c r="HP56" s="617">
        <f t="shared" ref="HP56:HP66" si="153">HK56+HL56+HO56</f>
        <v>0</v>
      </c>
      <c r="HQ56" s="618"/>
      <c r="HR56" s="619">
        <f t="shared" ref="HR56:HR66" si="154">HN56*HQ56</f>
        <v>0</v>
      </c>
      <c r="HS56" s="620"/>
      <c r="HT56" s="620"/>
      <c r="HU56" s="620"/>
      <c r="HV56" s="621"/>
      <c r="HW56" s="616">
        <f t="shared" ref="HW56:HW66" si="155">HU56*HV56</f>
        <v>0</v>
      </c>
      <c r="HX56" s="615"/>
      <c r="HY56" s="616">
        <f t="shared" ref="HY56:HY66" si="156">HW56-HX56</f>
        <v>0</v>
      </c>
      <c r="HZ56" s="620"/>
      <c r="IA56" s="620"/>
      <c r="IB56" s="615"/>
      <c r="IC56" s="621"/>
      <c r="ID56" s="616">
        <f t="shared" si="105"/>
        <v>0</v>
      </c>
      <c r="IE56" s="615"/>
      <c r="IF56" s="501">
        <f t="shared" si="106"/>
        <v>0</v>
      </c>
    </row>
    <row r="57" spans="1:242" s="225" customFormat="1" ht="12" customHeight="1" x14ac:dyDescent="0.15">
      <c r="B57" s="613"/>
      <c r="C57" s="614"/>
      <c r="D57" s="615"/>
      <c r="E57" s="615"/>
      <c r="F57" s="615"/>
      <c r="G57" s="616">
        <f t="shared" si="107"/>
        <v>0</v>
      </c>
      <c r="H57" s="617">
        <f t="shared" si="108"/>
        <v>0</v>
      </c>
      <c r="I57" s="618"/>
      <c r="J57" s="619">
        <f t="shared" si="109"/>
        <v>0</v>
      </c>
      <c r="K57" s="620"/>
      <c r="L57" s="620"/>
      <c r="M57" s="620"/>
      <c r="N57" s="621"/>
      <c r="O57" s="616">
        <f t="shared" si="110"/>
        <v>0</v>
      </c>
      <c r="P57" s="615"/>
      <c r="Q57" s="616">
        <f t="shared" si="111"/>
        <v>0</v>
      </c>
      <c r="R57" s="620"/>
      <c r="S57" s="620"/>
      <c r="T57" s="615"/>
      <c r="U57" s="621"/>
      <c r="V57" s="616">
        <f t="shared" si="87"/>
        <v>0</v>
      </c>
      <c r="W57" s="615"/>
      <c r="X57" s="501">
        <f t="shared" si="88"/>
        <v>0</v>
      </c>
      <c r="Z57" s="613"/>
      <c r="AA57" s="614"/>
      <c r="AB57" s="615"/>
      <c r="AC57" s="615"/>
      <c r="AD57" s="615"/>
      <c r="AE57" s="616">
        <f t="shared" si="112"/>
        <v>0</v>
      </c>
      <c r="AF57" s="617">
        <f t="shared" si="113"/>
        <v>0</v>
      </c>
      <c r="AG57" s="618"/>
      <c r="AH57" s="619">
        <f t="shared" si="114"/>
        <v>0</v>
      </c>
      <c r="AI57" s="620"/>
      <c r="AJ57" s="620"/>
      <c r="AK57" s="620"/>
      <c r="AL57" s="621"/>
      <c r="AM57" s="616">
        <f t="shared" si="115"/>
        <v>0</v>
      </c>
      <c r="AN57" s="615"/>
      <c r="AO57" s="616">
        <f t="shared" si="116"/>
        <v>0</v>
      </c>
      <c r="AP57" s="620"/>
      <c r="AQ57" s="620"/>
      <c r="AR57" s="615"/>
      <c r="AS57" s="621"/>
      <c r="AT57" s="616">
        <f t="shared" si="89"/>
        <v>0</v>
      </c>
      <c r="AU57" s="615"/>
      <c r="AV57" s="501">
        <f t="shared" si="90"/>
        <v>0</v>
      </c>
      <c r="AX57" s="613"/>
      <c r="AY57" s="614"/>
      <c r="AZ57" s="615"/>
      <c r="BA57" s="615"/>
      <c r="BB57" s="615"/>
      <c r="BC57" s="616">
        <f t="shared" si="117"/>
        <v>0</v>
      </c>
      <c r="BD57" s="617">
        <f t="shared" si="118"/>
        <v>0</v>
      </c>
      <c r="BE57" s="618"/>
      <c r="BF57" s="619">
        <f t="shared" si="119"/>
        <v>0</v>
      </c>
      <c r="BG57" s="620"/>
      <c r="BH57" s="620"/>
      <c r="BI57" s="620"/>
      <c r="BJ57" s="621"/>
      <c r="BK57" s="616">
        <f t="shared" si="120"/>
        <v>0</v>
      </c>
      <c r="BL57" s="615"/>
      <c r="BM57" s="616">
        <f t="shared" si="121"/>
        <v>0</v>
      </c>
      <c r="BN57" s="620"/>
      <c r="BO57" s="620"/>
      <c r="BP57" s="615"/>
      <c r="BQ57" s="621"/>
      <c r="BR57" s="616">
        <f t="shared" si="91"/>
        <v>0</v>
      </c>
      <c r="BS57" s="615"/>
      <c r="BT57" s="501">
        <f t="shared" si="92"/>
        <v>0</v>
      </c>
      <c r="BV57" s="613"/>
      <c r="BW57" s="614"/>
      <c r="BX57" s="615"/>
      <c r="BY57" s="615"/>
      <c r="BZ57" s="615"/>
      <c r="CA57" s="616">
        <f t="shared" si="122"/>
        <v>0</v>
      </c>
      <c r="CB57" s="617">
        <f t="shared" si="123"/>
        <v>0</v>
      </c>
      <c r="CC57" s="618"/>
      <c r="CD57" s="619">
        <f t="shared" si="124"/>
        <v>0</v>
      </c>
      <c r="CE57" s="620"/>
      <c r="CF57" s="620"/>
      <c r="CG57" s="620"/>
      <c r="CH57" s="621"/>
      <c r="CI57" s="616">
        <f t="shared" si="125"/>
        <v>0</v>
      </c>
      <c r="CJ57" s="615"/>
      <c r="CK57" s="616">
        <f t="shared" si="126"/>
        <v>0</v>
      </c>
      <c r="CL57" s="620"/>
      <c r="CM57" s="620"/>
      <c r="CN57" s="615"/>
      <c r="CO57" s="621"/>
      <c r="CP57" s="616">
        <f t="shared" si="93"/>
        <v>0</v>
      </c>
      <c r="CQ57" s="615"/>
      <c r="CR57" s="501">
        <f t="shared" si="94"/>
        <v>0</v>
      </c>
      <c r="CT57" s="613"/>
      <c r="CU57" s="614"/>
      <c r="CV57" s="615"/>
      <c r="CW57" s="615"/>
      <c r="CX57" s="615"/>
      <c r="CY57" s="616">
        <f t="shared" si="127"/>
        <v>0</v>
      </c>
      <c r="CZ57" s="617">
        <f t="shared" si="128"/>
        <v>0</v>
      </c>
      <c r="DA57" s="618"/>
      <c r="DB57" s="619">
        <f t="shared" si="129"/>
        <v>0</v>
      </c>
      <c r="DC57" s="620"/>
      <c r="DD57" s="620"/>
      <c r="DE57" s="620"/>
      <c r="DF57" s="621"/>
      <c r="DG57" s="616">
        <f t="shared" si="130"/>
        <v>0</v>
      </c>
      <c r="DH57" s="615"/>
      <c r="DI57" s="616">
        <f t="shared" si="131"/>
        <v>0</v>
      </c>
      <c r="DJ57" s="620"/>
      <c r="DK57" s="620"/>
      <c r="DL57" s="615"/>
      <c r="DM57" s="621"/>
      <c r="DN57" s="616">
        <f t="shared" si="95"/>
        <v>0</v>
      </c>
      <c r="DO57" s="615"/>
      <c r="DP57" s="501">
        <f t="shared" si="96"/>
        <v>0</v>
      </c>
      <c r="DR57" s="613"/>
      <c r="DS57" s="614"/>
      <c r="DT57" s="615"/>
      <c r="DU57" s="615"/>
      <c r="DV57" s="615"/>
      <c r="DW57" s="616">
        <f t="shared" si="132"/>
        <v>0</v>
      </c>
      <c r="DX57" s="617">
        <f t="shared" si="133"/>
        <v>0</v>
      </c>
      <c r="DY57" s="618"/>
      <c r="DZ57" s="619">
        <f t="shared" si="134"/>
        <v>0</v>
      </c>
      <c r="EA57" s="620"/>
      <c r="EB57" s="620"/>
      <c r="EC57" s="620"/>
      <c r="ED57" s="621"/>
      <c r="EE57" s="616">
        <f t="shared" si="135"/>
        <v>0</v>
      </c>
      <c r="EF57" s="615"/>
      <c r="EG57" s="616">
        <f t="shared" si="136"/>
        <v>0</v>
      </c>
      <c r="EH57" s="620"/>
      <c r="EI57" s="620"/>
      <c r="EJ57" s="615"/>
      <c r="EK57" s="621"/>
      <c r="EL57" s="616">
        <f t="shared" si="97"/>
        <v>0</v>
      </c>
      <c r="EM57" s="615"/>
      <c r="EN57" s="501">
        <f t="shared" si="98"/>
        <v>0</v>
      </c>
      <c r="EP57" s="613"/>
      <c r="EQ57" s="614"/>
      <c r="ER57" s="615"/>
      <c r="ES57" s="615"/>
      <c r="ET57" s="615"/>
      <c r="EU57" s="616">
        <f t="shared" si="137"/>
        <v>0</v>
      </c>
      <c r="EV57" s="617">
        <f t="shared" si="138"/>
        <v>0</v>
      </c>
      <c r="EW57" s="618"/>
      <c r="EX57" s="619">
        <f t="shared" si="139"/>
        <v>0</v>
      </c>
      <c r="EY57" s="620"/>
      <c r="EZ57" s="620"/>
      <c r="FA57" s="620"/>
      <c r="FB57" s="621"/>
      <c r="FC57" s="616">
        <f t="shared" si="140"/>
        <v>0</v>
      </c>
      <c r="FD57" s="615"/>
      <c r="FE57" s="616">
        <f t="shared" si="141"/>
        <v>0</v>
      </c>
      <c r="FF57" s="620"/>
      <c r="FG57" s="620"/>
      <c r="FH57" s="615"/>
      <c r="FI57" s="621"/>
      <c r="FJ57" s="616">
        <f t="shared" si="99"/>
        <v>0</v>
      </c>
      <c r="FK57" s="615"/>
      <c r="FL57" s="501">
        <f t="shared" si="100"/>
        <v>0</v>
      </c>
      <c r="FN57" s="613"/>
      <c r="FO57" s="614"/>
      <c r="FP57" s="615"/>
      <c r="FQ57" s="615"/>
      <c r="FR57" s="615"/>
      <c r="FS57" s="616">
        <f t="shared" si="142"/>
        <v>0</v>
      </c>
      <c r="FT57" s="617">
        <f t="shared" si="143"/>
        <v>0</v>
      </c>
      <c r="FU57" s="618"/>
      <c r="FV57" s="619">
        <f t="shared" si="144"/>
        <v>0</v>
      </c>
      <c r="FW57" s="620"/>
      <c r="FX57" s="620"/>
      <c r="FY57" s="620"/>
      <c r="FZ57" s="621"/>
      <c r="GA57" s="616">
        <f t="shared" si="145"/>
        <v>0</v>
      </c>
      <c r="GB57" s="615"/>
      <c r="GC57" s="616">
        <f t="shared" si="146"/>
        <v>0</v>
      </c>
      <c r="GD57" s="620"/>
      <c r="GE57" s="620"/>
      <c r="GF57" s="615"/>
      <c r="GG57" s="621"/>
      <c r="GH57" s="616">
        <f t="shared" si="101"/>
        <v>0</v>
      </c>
      <c r="GI57" s="615"/>
      <c r="GJ57" s="501">
        <f t="shared" si="102"/>
        <v>0</v>
      </c>
      <c r="GL57" s="613"/>
      <c r="GM57" s="614"/>
      <c r="GN57" s="615"/>
      <c r="GO57" s="615"/>
      <c r="GP57" s="615"/>
      <c r="GQ57" s="616">
        <f t="shared" si="147"/>
        <v>0</v>
      </c>
      <c r="GR57" s="617">
        <f t="shared" si="148"/>
        <v>0</v>
      </c>
      <c r="GS57" s="618"/>
      <c r="GT57" s="619">
        <f t="shared" si="149"/>
        <v>0</v>
      </c>
      <c r="GU57" s="620"/>
      <c r="GV57" s="620"/>
      <c r="GW57" s="620"/>
      <c r="GX57" s="621"/>
      <c r="GY57" s="616">
        <f t="shared" si="150"/>
        <v>0</v>
      </c>
      <c r="GZ57" s="615"/>
      <c r="HA57" s="616">
        <f t="shared" si="151"/>
        <v>0</v>
      </c>
      <c r="HB57" s="620"/>
      <c r="HC57" s="620"/>
      <c r="HD57" s="615"/>
      <c r="HE57" s="621"/>
      <c r="HF57" s="616">
        <f t="shared" si="103"/>
        <v>0</v>
      </c>
      <c r="HG57" s="615"/>
      <c r="HH57" s="501">
        <f t="shared" si="104"/>
        <v>0</v>
      </c>
      <c r="HJ57" s="613"/>
      <c r="HK57" s="614"/>
      <c r="HL57" s="615"/>
      <c r="HM57" s="615"/>
      <c r="HN57" s="615"/>
      <c r="HO57" s="616">
        <f t="shared" si="152"/>
        <v>0</v>
      </c>
      <c r="HP57" s="617">
        <f t="shared" si="153"/>
        <v>0</v>
      </c>
      <c r="HQ57" s="618"/>
      <c r="HR57" s="619">
        <f t="shared" si="154"/>
        <v>0</v>
      </c>
      <c r="HS57" s="620"/>
      <c r="HT57" s="620"/>
      <c r="HU57" s="620"/>
      <c r="HV57" s="621"/>
      <c r="HW57" s="616">
        <f t="shared" si="155"/>
        <v>0</v>
      </c>
      <c r="HX57" s="615"/>
      <c r="HY57" s="616">
        <f t="shared" si="156"/>
        <v>0</v>
      </c>
      <c r="HZ57" s="620"/>
      <c r="IA57" s="620"/>
      <c r="IB57" s="615"/>
      <c r="IC57" s="621"/>
      <c r="ID57" s="616">
        <f t="shared" si="105"/>
        <v>0</v>
      </c>
      <c r="IE57" s="615"/>
      <c r="IF57" s="501">
        <f t="shared" si="106"/>
        <v>0</v>
      </c>
    </row>
    <row r="58" spans="1:242" s="225" customFormat="1" ht="12" customHeight="1" x14ac:dyDescent="0.15">
      <c r="B58" s="493"/>
      <c r="C58" s="494"/>
      <c r="D58" s="495"/>
      <c r="E58" s="495"/>
      <c r="F58" s="495"/>
      <c r="G58" s="496">
        <f t="shared" si="107"/>
        <v>0</v>
      </c>
      <c r="H58" s="501">
        <f t="shared" si="108"/>
        <v>0</v>
      </c>
      <c r="I58" s="502"/>
      <c r="J58" s="498">
        <f t="shared" si="109"/>
        <v>0</v>
      </c>
      <c r="K58" s="499"/>
      <c r="L58" s="499"/>
      <c r="M58" s="499"/>
      <c r="N58" s="503"/>
      <c r="O58" s="496">
        <f t="shared" si="110"/>
        <v>0</v>
      </c>
      <c r="P58" s="495"/>
      <c r="Q58" s="496">
        <f t="shared" si="111"/>
        <v>0</v>
      </c>
      <c r="R58" s="499"/>
      <c r="S58" s="499"/>
      <c r="T58" s="495"/>
      <c r="U58" s="503"/>
      <c r="V58" s="496">
        <f t="shared" si="87"/>
        <v>0</v>
      </c>
      <c r="W58" s="495"/>
      <c r="X58" s="501">
        <f t="shared" si="88"/>
        <v>0</v>
      </c>
      <c r="Z58" s="493"/>
      <c r="AA58" s="494"/>
      <c r="AB58" s="495"/>
      <c r="AC58" s="495"/>
      <c r="AD58" s="495"/>
      <c r="AE58" s="496">
        <f t="shared" si="112"/>
        <v>0</v>
      </c>
      <c r="AF58" s="501">
        <f t="shared" si="113"/>
        <v>0</v>
      </c>
      <c r="AG58" s="502"/>
      <c r="AH58" s="498">
        <f t="shared" si="114"/>
        <v>0</v>
      </c>
      <c r="AI58" s="499"/>
      <c r="AJ58" s="499"/>
      <c r="AK58" s="499"/>
      <c r="AL58" s="503"/>
      <c r="AM58" s="496">
        <f t="shared" si="115"/>
        <v>0</v>
      </c>
      <c r="AN58" s="495"/>
      <c r="AO58" s="496">
        <f t="shared" si="116"/>
        <v>0</v>
      </c>
      <c r="AP58" s="499"/>
      <c r="AQ58" s="499"/>
      <c r="AR58" s="495"/>
      <c r="AS58" s="503"/>
      <c r="AT58" s="496">
        <f t="shared" si="89"/>
        <v>0</v>
      </c>
      <c r="AU58" s="495"/>
      <c r="AV58" s="501">
        <f t="shared" si="90"/>
        <v>0</v>
      </c>
      <c r="AX58" s="493"/>
      <c r="AY58" s="494"/>
      <c r="AZ58" s="495"/>
      <c r="BA58" s="495"/>
      <c r="BB58" s="495"/>
      <c r="BC58" s="496">
        <f t="shared" si="117"/>
        <v>0</v>
      </c>
      <c r="BD58" s="501">
        <f t="shared" si="118"/>
        <v>0</v>
      </c>
      <c r="BE58" s="502"/>
      <c r="BF58" s="498">
        <f t="shared" si="119"/>
        <v>0</v>
      </c>
      <c r="BG58" s="499"/>
      <c r="BH58" s="499"/>
      <c r="BI58" s="499"/>
      <c r="BJ58" s="503"/>
      <c r="BK58" s="496">
        <f t="shared" si="120"/>
        <v>0</v>
      </c>
      <c r="BL58" s="495"/>
      <c r="BM58" s="496">
        <f t="shared" si="121"/>
        <v>0</v>
      </c>
      <c r="BN58" s="499"/>
      <c r="BO58" s="499"/>
      <c r="BP58" s="495"/>
      <c r="BQ58" s="503"/>
      <c r="BR58" s="496">
        <f t="shared" si="91"/>
        <v>0</v>
      </c>
      <c r="BS58" s="495"/>
      <c r="BT58" s="501">
        <f t="shared" si="92"/>
        <v>0</v>
      </c>
      <c r="BV58" s="493"/>
      <c r="BW58" s="494"/>
      <c r="BX58" s="495"/>
      <c r="BY58" s="495"/>
      <c r="BZ58" s="495"/>
      <c r="CA58" s="496">
        <f t="shared" si="122"/>
        <v>0</v>
      </c>
      <c r="CB58" s="501">
        <f t="shared" si="123"/>
        <v>0</v>
      </c>
      <c r="CC58" s="502"/>
      <c r="CD58" s="498">
        <f t="shared" si="124"/>
        <v>0</v>
      </c>
      <c r="CE58" s="499"/>
      <c r="CF58" s="499"/>
      <c r="CG58" s="499"/>
      <c r="CH58" s="503"/>
      <c r="CI58" s="496">
        <f t="shared" si="125"/>
        <v>0</v>
      </c>
      <c r="CJ58" s="495"/>
      <c r="CK58" s="496">
        <f t="shared" si="126"/>
        <v>0</v>
      </c>
      <c r="CL58" s="499"/>
      <c r="CM58" s="499"/>
      <c r="CN58" s="495"/>
      <c r="CO58" s="503"/>
      <c r="CP58" s="496">
        <f t="shared" si="93"/>
        <v>0</v>
      </c>
      <c r="CQ58" s="495"/>
      <c r="CR58" s="501">
        <f t="shared" si="94"/>
        <v>0</v>
      </c>
      <c r="CT58" s="493"/>
      <c r="CU58" s="494"/>
      <c r="CV58" s="495"/>
      <c r="CW58" s="495"/>
      <c r="CX58" s="495"/>
      <c r="CY58" s="496">
        <f t="shared" si="127"/>
        <v>0</v>
      </c>
      <c r="CZ58" s="501">
        <f t="shared" si="128"/>
        <v>0</v>
      </c>
      <c r="DA58" s="502"/>
      <c r="DB58" s="498">
        <f t="shared" si="129"/>
        <v>0</v>
      </c>
      <c r="DC58" s="499"/>
      <c r="DD58" s="499"/>
      <c r="DE58" s="499"/>
      <c r="DF58" s="503"/>
      <c r="DG58" s="496">
        <f t="shared" si="130"/>
        <v>0</v>
      </c>
      <c r="DH58" s="495"/>
      <c r="DI58" s="496">
        <f t="shared" si="131"/>
        <v>0</v>
      </c>
      <c r="DJ58" s="499"/>
      <c r="DK58" s="499"/>
      <c r="DL58" s="495"/>
      <c r="DM58" s="503"/>
      <c r="DN58" s="496">
        <f t="shared" si="95"/>
        <v>0</v>
      </c>
      <c r="DO58" s="495"/>
      <c r="DP58" s="501">
        <f t="shared" si="96"/>
        <v>0</v>
      </c>
      <c r="DR58" s="493"/>
      <c r="DS58" s="494"/>
      <c r="DT58" s="495"/>
      <c r="DU58" s="495"/>
      <c r="DV58" s="495"/>
      <c r="DW58" s="496">
        <f t="shared" si="132"/>
        <v>0</v>
      </c>
      <c r="DX58" s="501">
        <f t="shared" si="133"/>
        <v>0</v>
      </c>
      <c r="DY58" s="502"/>
      <c r="DZ58" s="498">
        <f t="shared" si="134"/>
        <v>0</v>
      </c>
      <c r="EA58" s="499"/>
      <c r="EB58" s="499"/>
      <c r="EC58" s="499"/>
      <c r="ED58" s="503"/>
      <c r="EE58" s="496">
        <f t="shared" si="135"/>
        <v>0</v>
      </c>
      <c r="EF58" s="495"/>
      <c r="EG58" s="496">
        <f t="shared" si="136"/>
        <v>0</v>
      </c>
      <c r="EH58" s="499"/>
      <c r="EI58" s="499"/>
      <c r="EJ58" s="495"/>
      <c r="EK58" s="503"/>
      <c r="EL58" s="496">
        <f t="shared" si="97"/>
        <v>0</v>
      </c>
      <c r="EM58" s="495"/>
      <c r="EN58" s="501">
        <f t="shared" si="98"/>
        <v>0</v>
      </c>
      <c r="EP58" s="493"/>
      <c r="EQ58" s="494"/>
      <c r="ER58" s="495"/>
      <c r="ES58" s="495"/>
      <c r="ET58" s="495"/>
      <c r="EU58" s="496">
        <f t="shared" si="137"/>
        <v>0</v>
      </c>
      <c r="EV58" s="501">
        <f t="shared" si="138"/>
        <v>0</v>
      </c>
      <c r="EW58" s="502"/>
      <c r="EX58" s="498">
        <f t="shared" si="139"/>
        <v>0</v>
      </c>
      <c r="EY58" s="499"/>
      <c r="EZ58" s="499"/>
      <c r="FA58" s="499"/>
      <c r="FB58" s="503"/>
      <c r="FC58" s="496">
        <f t="shared" si="140"/>
        <v>0</v>
      </c>
      <c r="FD58" s="495"/>
      <c r="FE58" s="496">
        <f t="shared" si="141"/>
        <v>0</v>
      </c>
      <c r="FF58" s="499"/>
      <c r="FG58" s="499"/>
      <c r="FH58" s="495"/>
      <c r="FI58" s="503"/>
      <c r="FJ58" s="496">
        <f t="shared" si="99"/>
        <v>0</v>
      </c>
      <c r="FK58" s="495"/>
      <c r="FL58" s="501">
        <f t="shared" si="100"/>
        <v>0</v>
      </c>
      <c r="FN58" s="493"/>
      <c r="FO58" s="494"/>
      <c r="FP58" s="495"/>
      <c r="FQ58" s="495"/>
      <c r="FR58" s="495"/>
      <c r="FS58" s="496">
        <f t="shared" si="142"/>
        <v>0</v>
      </c>
      <c r="FT58" s="501">
        <f t="shared" si="143"/>
        <v>0</v>
      </c>
      <c r="FU58" s="502"/>
      <c r="FV58" s="498">
        <f t="shared" si="144"/>
        <v>0</v>
      </c>
      <c r="FW58" s="499"/>
      <c r="FX58" s="499"/>
      <c r="FY58" s="499"/>
      <c r="FZ58" s="503"/>
      <c r="GA58" s="496">
        <f t="shared" si="145"/>
        <v>0</v>
      </c>
      <c r="GB58" s="495"/>
      <c r="GC58" s="496">
        <f t="shared" si="146"/>
        <v>0</v>
      </c>
      <c r="GD58" s="499"/>
      <c r="GE58" s="499"/>
      <c r="GF58" s="495"/>
      <c r="GG58" s="503"/>
      <c r="GH58" s="496">
        <f t="shared" si="101"/>
        <v>0</v>
      </c>
      <c r="GI58" s="495"/>
      <c r="GJ58" s="501">
        <f t="shared" si="102"/>
        <v>0</v>
      </c>
      <c r="GL58" s="493"/>
      <c r="GM58" s="494"/>
      <c r="GN58" s="495"/>
      <c r="GO58" s="495"/>
      <c r="GP58" s="495"/>
      <c r="GQ58" s="496">
        <f t="shared" si="147"/>
        <v>0</v>
      </c>
      <c r="GR58" s="501">
        <f t="shared" si="148"/>
        <v>0</v>
      </c>
      <c r="GS58" s="502"/>
      <c r="GT58" s="498">
        <f t="shared" si="149"/>
        <v>0</v>
      </c>
      <c r="GU58" s="499"/>
      <c r="GV58" s="499"/>
      <c r="GW58" s="499"/>
      <c r="GX58" s="503"/>
      <c r="GY58" s="496">
        <f t="shared" si="150"/>
        <v>0</v>
      </c>
      <c r="GZ58" s="495"/>
      <c r="HA58" s="496">
        <f t="shared" si="151"/>
        <v>0</v>
      </c>
      <c r="HB58" s="499"/>
      <c r="HC58" s="499"/>
      <c r="HD58" s="495"/>
      <c r="HE58" s="503"/>
      <c r="HF58" s="496">
        <f t="shared" si="103"/>
        <v>0</v>
      </c>
      <c r="HG58" s="495"/>
      <c r="HH58" s="501">
        <f t="shared" si="104"/>
        <v>0</v>
      </c>
      <c r="HJ58" s="493"/>
      <c r="HK58" s="494"/>
      <c r="HL58" s="495"/>
      <c r="HM58" s="495"/>
      <c r="HN58" s="495"/>
      <c r="HO58" s="496">
        <f t="shared" si="152"/>
        <v>0</v>
      </c>
      <c r="HP58" s="501">
        <f t="shared" si="153"/>
        <v>0</v>
      </c>
      <c r="HQ58" s="502"/>
      <c r="HR58" s="498">
        <f t="shared" si="154"/>
        <v>0</v>
      </c>
      <c r="HS58" s="499"/>
      <c r="HT58" s="499"/>
      <c r="HU58" s="499"/>
      <c r="HV58" s="503"/>
      <c r="HW58" s="496">
        <f t="shared" si="155"/>
        <v>0</v>
      </c>
      <c r="HX58" s="495"/>
      <c r="HY58" s="496">
        <f t="shared" si="156"/>
        <v>0</v>
      </c>
      <c r="HZ58" s="499"/>
      <c r="IA58" s="499"/>
      <c r="IB58" s="495"/>
      <c r="IC58" s="503"/>
      <c r="ID58" s="496">
        <f t="shared" si="105"/>
        <v>0</v>
      </c>
      <c r="IE58" s="495"/>
      <c r="IF58" s="501">
        <f t="shared" si="106"/>
        <v>0</v>
      </c>
    </row>
    <row r="59" spans="1:242" s="225" customFormat="1" ht="12" customHeight="1" x14ac:dyDescent="0.15">
      <c r="B59" s="493"/>
      <c r="C59" s="494"/>
      <c r="D59" s="495"/>
      <c r="E59" s="495"/>
      <c r="F59" s="495"/>
      <c r="G59" s="496">
        <f t="shared" si="107"/>
        <v>0</v>
      </c>
      <c r="H59" s="501">
        <f t="shared" si="108"/>
        <v>0</v>
      </c>
      <c r="I59" s="502"/>
      <c r="J59" s="498">
        <f t="shared" si="109"/>
        <v>0</v>
      </c>
      <c r="K59" s="499"/>
      <c r="L59" s="499"/>
      <c r="M59" s="499"/>
      <c r="N59" s="503"/>
      <c r="O59" s="496">
        <f t="shared" si="110"/>
        <v>0</v>
      </c>
      <c r="P59" s="495"/>
      <c r="Q59" s="496">
        <f t="shared" si="111"/>
        <v>0</v>
      </c>
      <c r="R59" s="499"/>
      <c r="S59" s="499"/>
      <c r="T59" s="495"/>
      <c r="U59" s="503"/>
      <c r="V59" s="496">
        <f t="shared" si="87"/>
        <v>0</v>
      </c>
      <c r="W59" s="495"/>
      <c r="X59" s="501">
        <f t="shared" si="88"/>
        <v>0</v>
      </c>
      <c r="Z59" s="493"/>
      <c r="AA59" s="494"/>
      <c r="AB59" s="495"/>
      <c r="AC59" s="495"/>
      <c r="AD59" s="495"/>
      <c r="AE59" s="496">
        <f t="shared" si="112"/>
        <v>0</v>
      </c>
      <c r="AF59" s="501">
        <f t="shared" si="113"/>
        <v>0</v>
      </c>
      <c r="AG59" s="502"/>
      <c r="AH59" s="498">
        <f t="shared" si="114"/>
        <v>0</v>
      </c>
      <c r="AI59" s="499"/>
      <c r="AJ59" s="499"/>
      <c r="AK59" s="499"/>
      <c r="AL59" s="503"/>
      <c r="AM59" s="496">
        <f t="shared" si="115"/>
        <v>0</v>
      </c>
      <c r="AN59" s="495"/>
      <c r="AO59" s="496">
        <f t="shared" si="116"/>
        <v>0</v>
      </c>
      <c r="AP59" s="499"/>
      <c r="AQ59" s="499"/>
      <c r="AR59" s="495"/>
      <c r="AS59" s="503"/>
      <c r="AT59" s="496">
        <f t="shared" si="89"/>
        <v>0</v>
      </c>
      <c r="AU59" s="495"/>
      <c r="AV59" s="501">
        <f t="shared" si="90"/>
        <v>0</v>
      </c>
      <c r="AX59" s="493"/>
      <c r="AY59" s="494"/>
      <c r="AZ59" s="495"/>
      <c r="BA59" s="495"/>
      <c r="BB59" s="495"/>
      <c r="BC59" s="496">
        <f t="shared" si="117"/>
        <v>0</v>
      </c>
      <c r="BD59" s="501">
        <f t="shared" si="118"/>
        <v>0</v>
      </c>
      <c r="BE59" s="502"/>
      <c r="BF59" s="498">
        <f t="shared" si="119"/>
        <v>0</v>
      </c>
      <c r="BG59" s="499"/>
      <c r="BH59" s="499"/>
      <c r="BI59" s="499"/>
      <c r="BJ59" s="503"/>
      <c r="BK59" s="496">
        <f t="shared" si="120"/>
        <v>0</v>
      </c>
      <c r="BL59" s="495"/>
      <c r="BM59" s="496">
        <f t="shared" si="121"/>
        <v>0</v>
      </c>
      <c r="BN59" s="499"/>
      <c r="BO59" s="499"/>
      <c r="BP59" s="495"/>
      <c r="BQ59" s="503"/>
      <c r="BR59" s="496">
        <f t="shared" si="91"/>
        <v>0</v>
      </c>
      <c r="BS59" s="495"/>
      <c r="BT59" s="501">
        <f t="shared" si="92"/>
        <v>0</v>
      </c>
      <c r="BV59" s="493"/>
      <c r="BW59" s="494"/>
      <c r="BX59" s="495"/>
      <c r="BY59" s="495"/>
      <c r="BZ59" s="495"/>
      <c r="CA59" s="496">
        <f t="shared" si="122"/>
        <v>0</v>
      </c>
      <c r="CB59" s="501">
        <f t="shared" si="123"/>
        <v>0</v>
      </c>
      <c r="CC59" s="502"/>
      <c r="CD59" s="498">
        <f t="shared" si="124"/>
        <v>0</v>
      </c>
      <c r="CE59" s="499"/>
      <c r="CF59" s="499"/>
      <c r="CG59" s="499"/>
      <c r="CH59" s="503"/>
      <c r="CI59" s="496">
        <f t="shared" si="125"/>
        <v>0</v>
      </c>
      <c r="CJ59" s="495"/>
      <c r="CK59" s="496">
        <f t="shared" si="126"/>
        <v>0</v>
      </c>
      <c r="CL59" s="499"/>
      <c r="CM59" s="499"/>
      <c r="CN59" s="495"/>
      <c r="CO59" s="503"/>
      <c r="CP59" s="496">
        <f t="shared" si="93"/>
        <v>0</v>
      </c>
      <c r="CQ59" s="495"/>
      <c r="CR59" s="501">
        <f t="shared" si="94"/>
        <v>0</v>
      </c>
      <c r="CT59" s="493"/>
      <c r="CU59" s="494"/>
      <c r="CV59" s="495"/>
      <c r="CW59" s="495"/>
      <c r="CX59" s="495"/>
      <c r="CY59" s="496">
        <f t="shared" si="127"/>
        <v>0</v>
      </c>
      <c r="CZ59" s="501">
        <f t="shared" si="128"/>
        <v>0</v>
      </c>
      <c r="DA59" s="502"/>
      <c r="DB59" s="498">
        <f t="shared" si="129"/>
        <v>0</v>
      </c>
      <c r="DC59" s="499"/>
      <c r="DD59" s="499"/>
      <c r="DE59" s="499"/>
      <c r="DF59" s="503"/>
      <c r="DG59" s="496">
        <f t="shared" si="130"/>
        <v>0</v>
      </c>
      <c r="DH59" s="495"/>
      <c r="DI59" s="496">
        <f t="shared" si="131"/>
        <v>0</v>
      </c>
      <c r="DJ59" s="499"/>
      <c r="DK59" s="499"/>
      <c r="DL59" s="495"/>
      <c r="DM59" s="503"/>
      <c r="DN59" s="496">
        <f t="shared" si="95"/>
        <v>0</v>
      </c>
      <c r="DO59" s="495"/>
      <c r="DP59" s="501">
        <f t="shared" si="96"/>
        <v>0</v>
      </c>
      <c r="DR59" s="493"/>
      <c r="DS59" s="494"/>
      <c r="DT59" s="495"/>
      <c r="DU59" s="495"/>
      <c r="DV59" s="495"/>
      <c r="DW59" s="496">
        <f t="shared" si="132"/>
        <v>0</v>
      </c>
      <c r="DX59" s="501">
        <f t="shared" si="133"/>
        <v>0</v>
      </c>
      <c r="DY59" s="502"/>
      <c r="DZ59" s="498">
        <f t="shared" si="134"/>
        <v>0</v>
      </c>
      <c r="EA59" s="499"/>
      <c r="EB59" s="499"/>
      <c r="EC59" s="499"/>
      <c r="ED59" s="503"/>
      <c r="EE59" s="496">
        <f t="shared" si="135"/>
        <v>0</v>
      </c>
      <c r="EF59" s="495"/>
      <c r="EG59" s="496">
        <f t="shared" si="136"/>
        <v>0</v>
      </c>
      <c r="EH59" s="499"/>
      <c r="EI59" s="499"/>
      <c r="EJ59" s="495"/>
      <c r="EK59" s="503"/>
      <c r="EL59" s="496">
        <f t="shared" si="97"/>
        <v>0</v>
      </c>
      <c r="EM59" s="495"/>
      <c r="EN59" s="501">
        <f t="shared" si="98"/>
        <v>0</v>
      </c>
      <c r="EP59" s="493"/>
      <c r="EQ59" s="494"/>
      <c r="ER59" s="495"/>
      <c r="ES59" s="495"/>
      <c r="ET59" s="495"/>
      <c r="EU59" s="496">
        <f t="shared" si="137"/>
        <v>0</v>
      </c>
      <c r="EV59" s="501">
        <f t="shared" si="138"/>
        <v>0</v>
      </c>
      <c r="EW59" s="502"/>
      <c r="EX59" s="498">
        <f t="shared" si="139"/>
        <v>0</v>
      </c>
      <c r="EY59" s="499"/>
      <c r="EZ59" s="499"/>
      <c r="FA59" s="499"/>
      <c r="FB59" s="503"/>
      <c r="FC59" s="496">
        <f t="shared" si="140"/>
        <v>0</v>
      </c>
      <c r="FD59" s="495"/>
      <c r="FE59" s="496">
        <f t="shared" si="141"/>
        <v>0</v>
      </c>
      <c r="FF59" s="499"/>
      <c r="FG59" s="499"/>
      <c r="FH59" s="495"/>
      <c r="FI59" s="503"/>
      <c r="FJ59" s="496">
        <f t="shared" si="99"/>
        <v>0</v>
      </c>
      <c r="FK59" s="495"/>
      <c r="FL59" s="501">
        <f t="shared" si="100"/>
        <v>0</v>
      </c>
      <c r="FN59" s="493"/>
      <c r="FO59" s="494"/>
      <c r="FP59" s="495"/>
      <c r="FQ59" s="495"/>
      <c r="FR59" s="495"/>
      <c r="FS59" s="496">
        <f t="shared" si="142"/>
        <v>0</v>
      </c>
      <c r="FT59" s="501">
        <f t="shared" si="143"/>
        <v>0</v>
      </c>
      <c r="FU59" s="502"/>
      <c r="FV59" s="498">
        <f t="shared" si="144"/>
        <v>0</v>
      </c>
      <c r="FW59" s="499"/>
      <c r="FX59" s="499"/>
      <c r="FY59" s="499"/>
      <c r="FZ59" s="503"/>
      <c r="GA59" s="496">
        <f t="shared" si="145"/>
        <v>0</v>
      </c>
      <c r="GB59" s="495"/>
      <c r="GC59" s="496">
        <f t="shared" si="146"/>
        <v>0</v>
      </c>
      <c r="GD59" s="499"/>
      <c r="GE59" s="499"/>
      <c r="GF59" s="495"/>
      <c r="GG59" s="503"/>
      <c r="GH59" s="496">
        <f t="shared" si="101"/>
        <v>0</v>
      </c>
      <c r="GI59" s="495"/>
      <c r="GJ59" s="501">
        <f t="shared" si="102"/>
        <v>0</v>
      </c>
      <c r="GL59" s="493"/>
      <c r="GM59" s="494"/>
      <c r="GN59" s="495"/>
      <c r="GO59" s="495"/>
      <c r="GP59" s="495"/>
      <c r="GQ59" s="496">
        <f t="shared" si="147"/>
        <v>0</v>
      </c>
      <c r="GR59" s="501">
        <f t="shared" si="148"/>
        <v>0</v>
      </c>
      <c r="GS59" s="502"/>
      <c r="GT59" s="498">
        <f t="shared" si="149"/>
        <v>0</v>
      </c>
      <c r="GU59" s="499"/>
      <c r="GV59" s="499"/>
      <c r="GW59" s="499"/>
      <c r="GX59" s="503"/>
      <c r="GY59" s="496">
        <f t="shared" si="150"/>
        <v>0</v>
      </c>
      <c r="GZ59" s="495"/>
      <c r="HA59" s="496">
        <f t="shared" si="151"/>
        <v>0</v>
      </c>
      <c r="HB59" s="499"/>
      <c r="HC59" s="499"/>
      <c r="HD59" s="495"/>
      <c r="HE59" s="503"/>
      <c r="HF59" s="496">
        <f t="shared" si="103"/>
        <v>0</v>
      </c>
      <c r="HG59" s="495"/>
      <c r="HH59" s="501">
        <f t="shared" si="104"/>
        <v>0</v>
      </c>
      <c r="HJ59" s="493"/>
      <c r="HK59" s="494"/>
      <c r="HL59" s="495"/>
      <c r="HM59" s="495"/>
      <c r="HN59" s="495"/>
      <c r="HO59" s="496">
        <f t="shared" si="152"/>
        <v>0</v>
      </c>
      <c r="HP59" s="501">
        <f t="shared" si="153"/>
        <v>0</v>
      </c>
      <c r="HQ59" s="502"/>
      <c r="HR59" s="498">
        <f t="shared" si="154"/>
        <v>0</v>
      </c>
      <c r="HS59" s="499"/>
      <c r="HT59" s="499"/>
      <c r="HU59" s="499"/>
      <c r="HV59" s="503"/>
      <c r="HW59" s="496">
        <f t="shared" si="155"/>
        <v>0</v>
      </c>
      <c r="HX59" s="495"/>
      <c r="HY59" s="496">
        <f t="shared" si="156"/>
        <v>0</v>
      </c>
      <c r="HZ59" s="499"/>
      <c r="IA59" s="499"/>
      <c r="IB59" s="495"/>
      <c r="IC59" s="503"/>
      <c r="ID59" s="496">
        <f t="shared" si="105"/>
        <v>0</v>
      </c>
      <c r="IE59" s="495"/>
      <c r="IF59" s="501">
        <f t="shared" si="106"/>
        <v>0</v>
      </c>
    </row>
    <row r="60" spans="1:242" s="622" customFormat="1" ht="12" customHeight="1" x14ac:dyDescent="0.15">
      <c r="A60" s="225"/>
      <c r="B60" s="493"/>
      <c r="C60" s="494"/>
      <c r="D60" s="495"/>
      <c r="E60" s="495"/>
      <c r="F60" s="495"/>
      <c r="G60" s="496">
        <f t="shared" si="107"/>
        <v>0</v>
      </c>
      <c r="H60" s="501">
        <f t="shared" si="108"/>
        <v>0</v>
      </c>
      <c r="I60" s="502"/>
      <c r="J60" s="498">
        <f t="shared" si="109"/>
        <v>0</v>
      </c>
      <c r="K60" s="499"/>
      <c r="L60" s="499"/>
      <c r="M60" s="499"/>
      <c r="N60" s="503"/>
      <c r="O60" s="496">
        <f t="shared" si="110"/>
        <v>0</v>
      </c>
      <c r="P60" s="495"/>
      <c r="Q60" s="496">
        <f t="shared" si="111"/>
        <v>0</v>
      </c>
      <c r="R60" s="499"/>
      <c r="S60" s="499"/>
      <c r="T60" s="495"/>
      <c r="U60" s="503"/>
      <c r="V60" s="496">
        <f t="shared" si="87"/>
        <v>0</v>
      </c>
      <c r="W60" s="495"/>
      <c r="X60" s="501">
        <f t="shared" si="88"/>
        <v>0</v>
      </c>
      <c r="Y60" s="225"/>
      <c r="Z60" s="493"/>
      <c r="AA60" s="494"/>
      <c r="AB60" s="495"/>
      <c r="AC60" s="495"/>
      <c r="AD60" s="495"/>
      <c r="AE60" s="496">
        <f t="shared" si="112"/>
        <v>0</v>
      </c>
      <c r="AF60" s="501">
        <f t="shared" si="113"/>
        <v>0</v>
      </c>
      <c r="AG60" s="502"/>
      <c r="AH60" s="498">
        <f t="shared" si="114"/>
        <v>0</v>
      </c>
      <c r="AI60" s="499"/>
      <c r="AJ60" s="499"/>
      <c r="AK60" s="499"/>
      <c r="AL60" s="503"/>
      <c r="AM60" s="496">
        <f t="shared" si="115"/>
        <v>0</v>
      </c>
      <c r="AN60" s="495"/>
      <c r="AO60" s="496">
        <f t="shared" si="116"/>
        <v>0</v>
      </c>
      <c r="AP60" s="499"/>
      <c r="AQ60" s="499"/>
      <c r="AR60" s="495"/>
      <c r="AS60" s="503"/>
      <c r="AT60" s="496">
        <f t="shared" si="89"/>
        <v>0</v>
      </c>
      <c r="AU60" s="495"/>
      <c r="AV60" s="501">
        <f t="shared" si="90"/>
        <v>0</v>
      </c>
      <c r="AW60" s="225"/>
      <c r="AX60" s="493"/>
      <c r="AY60" s="494"/>
      <c r="AZ60" s="495"/>
      <c r="BA60" s="495"/>
      <c r="BB60" s="495"/>
      <c r="BC60" s="496">
        <f t="shared" si="117"/>
        <v>0</v>
      </c>
      <c r="BD60" s="501">
        <f t="shared" si="118"/>
        <v>0</v>
      </c>
      <c r="BE60" s="502"/>
      <c r="BF60" s="498">
        <f t="shared" si="119"/>
        <v>0</v>
      </c>
      <c r="BG60" s="499"/>
      <c r="BH60" s="499"/>
      <c r="BI60" s="499"/>
      <c r="BJ60" s="503"/>
      <c r="BK60" s="496">
        <f t="shared" si="120"/>
        <v>0</v>
      </c>
      <c r="BL60" s="495"/>
      <c r="BM60" s="496">
        <f t="shared" si="121"/>
        <v>0</v>
      </c>
      <c r="BN60" s="499"/>
      <c r="BO60" s="499"/>
      <c r="BP60" s="495"/>
      <c r="BQ60" s="503"/>
      <c r="BR60" s="496">
        <f t="shared" si="91"/>
        <v>0</v>
      </c>
      <c r="BS60" s="495"/>
      <c r="BT60" s="501">
        <f t="shared" si="92"/>
        <v>0</v>
      </c>
      <c r="BU60" s="225"/>
      <c r="BV60" s="493"/>
      <c r="BW60" s="494"/>
      <c r="BX60" s="495"/>
      <c r="BY60" s="495"/>
      <c r="BZ60" s="495"/>
      <c r="CA60" s="496">
        <f t="shared" si="122"/>
        <v>0</v>
      </c>
      <c r="CB60" s="501">
        <f t="shared" si="123"/>
        <v>0</v>
      </c>
      <c r="CC60" s="502"/>
      <c r="CD60" s="498">
        <f t="shared" si="124"/>
        <v>0</v>
      </c>
      <c r="CE60" s="499"/>
      <c r="CF60" s="499"/>
      <c r="CG60" s="499"/>
      <c r="CH60" s="503"/>
      <c r="CI60" s="496">
        <f t="shared" si="125"/>
        <v>0</v>
      </c>
      <c r="CJ60" s="495"/>
      <c r="CK60" s="496">
        <f t="shared" si="126"/>
        <v>0</v>
      </c>
      <c r="CL60" s="499"/>
      <c r="CM60" s="499"/>
      <c r="CN60" s="495"/>
      <c r="CO60" s="503"/>
      <c r="CP60" s="496">
        <f t="shared" si="93"/>
        <v>0</v>
      </c>
      <c r="CQ60" s="495"/>
      <c r="CR60" s="501">
        <f t="shared" si="94"/>
        <v>0</v>
      </c>
      <c r="CS60" s="225"/>
      <c r="CT60" s="493"/>
      <c r="CU60" s="494"/>
      <c r="CV60" s="495"/>
      <c r="CW60" s="495"/>
      <c r="CX60" s="495"/>
      <c r="CY60" s="496">
        <f t="shared" si="127"/>
        <v>0</v>
      </c>
      <c r="CZ60" s="501">
        <f t="shared" si="128"/>
        <v>0</v>
      </c>
      <c r="DA60" s="502"/>
      <c r="DB60" s="498">
        <f t="shared" si="129"/>
        <v>0</v>
      </c>
      <c r="DC60" s="499"/>
      <c r="DD60" s="499"/>
      <c r="DE60" s="499"/>
      <c r="DF60" s="503"/>
      <c r="DG60" s="496">
        <f t="shared" si="130"/>
        <v>0</v>
      </c>
      <c r="DH60" s="495"/>
      <c r="DI60" s="496">
        <f t="shared" si="131"/>
        <v>0</v>
      </c>
      <c r="DJ60" s="499"/>
      <c r="DK60" s="499"/>
      <c r="DL60" s="495"/>
      <c r="DM60" s="503"/>
      <c r="DN60" s="496">
        <f t="shared" si="95"/>
        <v>0</v>
      </c>
      <c r="DO60" s="495"/>
      <c r="DP60" s="501">
        <f t="shared" si="96"/>
        <v>0</v>
      </c>
      <c r="DQ60" s="225"/>
      <c r="DR60" s="493"/>
      <c r="DS60" s="494"/>
      <c r="DT60" s="495"/>
      <c r="DU60" s="495"/>
      <c r="DV60" s="495"/>
      <c r="DW60" s="496">
        <f t="shared" si="132"/>
        <v>0</v>
      </c>
      <c r="DX60" s="501">
        <f t="shared" si="133"/>
        <v>0</v>
      </c>
      <c r="DY60" s="502"/>
      <c r="DZ60" s="498">
        <f t="shared" si="134"/>
        <v>0</v>
      </c>
      <c r="EA60" s="499"/>
      <c r="EB60" s="499"/>
      <c r="EC60" s="499"/>
      <c r="ED60" s="503"/>
      <c r="EE60" s="496">
        <f t="shared" si="135"/>
        <v>0</v>
      </c>
      <c r="EF60" s="495"/>
      <c r="EG60" s="496">
        <f t="shared" si="136"/>
        <v>0</v>
      </c>
      <c r="EH60" s="499"/>
      <c r="EI60" s="499"/>
      <c r="EJ60" s="495"/>
      <c r="EK60" s="503"/>
      <c r="EL60" s="496">
        <f t="shared" si="97"/>
        <v>0</v>
      </c>
      <c r="EM60" s="495"/>
      <c r="EN60" s="501">
        <f t="shared" si="98"/>
        <v>0</v>
      </c>
      <c r="EO60" s="225"/>
      <c r="EP60" s="493"/>
      <c r="EQ60" s="494"/>
      <c r="ER60" s="495"/>
      <c r="ES60" s="495"/>
      <c r="ET60" s="495"/>
      <c r="EU60" s="496">
        <f t="shared" si="137"/>
        <v>0</v>
      </c>
      <c r="EV60" s="501">
        <f t="shared" si="138"/>
        <v>0</v>
      </c>
      <c r="EW60" s="502"/>
      <c r="EX60" s="498">
        <f t="shared" si="139"/>
        <v>0</v>
      </c>
      <c r="EY60" s="499"/>
      <c r="EZ60" s="499"/>
      <c r="FA60" s="499"/>
      <c r="FB60" s="503"/>
      <c r="FC60" s="496">
        <f t="shared" si="140"/>
        <v>0</v>
      </c>
      <c r="FD60" s="495"/>
      <c r="FE60" s="496">
        <f t="shared" si="141"/>
        <v>0</v>
      </c>
      <c r="FF60" s="499"/>
      <c r="FG60" s="499"/>
      <c r="FH60" s="495"/>
      <c r="FI60" s="503"/>
      <c r="FJ60" s="496">
        <f t="shared" si="99"/>
        <v>0</v>
      </c>
      <c r="FK60" s="495"/>
      <c r="FL60" s="501">
        <f t="shared" si="100"/>
        <v>0</v>
      </c>
      <c r="FM60" s="225"/>
      <c r="FN60" s="493"/>
      <c r="FO60" s="494"/>
      <c r="FP60" s="495"/>
      <c r="FQ60" s="495"/>
      <c r="FR60" s="495"/>
      <c r="FS60" s="496">
        <f t="shared" si="142"/>
        <v>0</v>
      </c>
      <c r="FT60" s="501">
        <f t="shared" si="143"/>
        <v>0</v>
      </c>
      <c r="FU60" s="502"/>
      <c r="FV60" s="498">
        <f t="shared" si="144"/>
        <v>0</v>
      </c>
      <c r="FW60" s="499"/>
      <c r="FX60" s="499"/>
      <c r="FY60" s="499"/>
      <c r="FZ60" s="503"/>
      <c r="GA60" s="496">
        <f t="shared" si="145"/>
        <v>0</v>
      </c>
      <c r="GB60" s="495"/>
      <c r="GC60" s="496">
        <f t="shared" si="146"/>
        <v>0</v>
      </c>
      <c r="GD60" s="499"/>
      <c r="GE60" s="499"/>
      <c r="GF60" s="495"/>
      <c r="GG60" s="503"/>
      <c r="GH60" s="496">
        <f t="shared" si="101"/>
        <v>0</v>
      </c>
      <c r="GI60" s="495"/>
      <c r="GJ60" s="501">
        <f t="shared" si="102"/>
        <v>0</v>
      </c>
      <c r="GK60" s="225"/>
      <c r="GL60" s="493"/>
      <c r="GM60" s="494"/>
      <c r="GN60" s="495"/>
      <c r="GO60" s="495"/>
      <c r="GP60" s="495"/>
      <c r="GQ60" s="496">
        <f t="shared" si="147"/>
        <v>0</v>
      </c>
      <c r="GR60" s="501">
        <f t="shared" si="148"/>
        <v>0</v>
      </c>
      <c r="GS60" s="502"/>
      <c r="GT60" s="498">
        <f t="shared" si="149"/>
        <v>0</v>
      </c>
      <c r="GU60" s="499"/>
      <c r="GV60" s="499"/>
      <c r="GW60" s="499"/>
      <c r="GX60" s="503"/>
      <c r="GY60" s="496">
        <f t="shared" si="150"/>
        <v>0</v>
      </c>
      <c r="GZ60" s="495"/>
      <c r="HA60" s="496">
        <f t="shared" si="151"/>
        <v>0</v>
      </c>
      <c r="HB60" s="499"/>
      <c r="HC60" s="499"/>
      <c r="HD60" s="495"/>
      <c r="HE60" s="503"/>
      <c r="HF60" s="496">
        <f t="shared" si="103"/>
        <v>0</v>
      </c>
      <c r="HG60" s="495"/>
      <c r="HH60" s="501">
        <f t="shared" si="104"/>
        <v>0</v>
      </c>
      <c r="HI60" s="225"/>
      <c r="HJ60" s="493"/>
      <c r="HK60" s="494"/>
      <c r="HL60" s="495"/>
      <c r="HM60" s="495"/>
      <c r="HN60" s="495"/>
      <c r="HO60" s="496">
        <f t="shared" si="152"/>
        <v>0</v>
      </c>
      <c r="HP60" s="501">
        <f t="shared" si="153"/>
        <v>0</v>
      </c>
      <c r="HQ60" s="502"/>
      <c r="HR60" s="498">
        <f t="shared" si="154"/>
        <v>0</v>
      </c>
      <c r="HS60" s="499"/>
      <c r="HT60" s="499"/>
      <c r="HU60" s="499"/>
      <c r="HV60" s="503"/>
      <c r="HW60" s="496">
        <f t="shared" si="155"/>
        <v>0</v>
      </c>
      <c r="HX60" s="495"/>
      <c r="HY60" s="496">
        <f t="shared" si="156"/>
        <v>0</v>
      </c>
      <c r="HZ60" s="499"/>
      <c r="IA60" s="499"/>
      <c r="IB60" s="495"/>
      <c r="IC60" s="503"/>
      <c r="ID60" s="496">
        <f t="shared" si="105"/>
        <v>0</v>
      </c>
      <c r="IE60" s="495"/>
      <c r="IF60" s="501">
        <f t="shared" si="106"/>
        <v>0</v>
      </c>
      <c r="IG60" s="225"/>
      <c r="IH60" s="225"/>
    </row>
    <row r="61" spans="1:242" ht="12" customHeight="1" x14ac:dyDescent="0.25">
      <c r="A61" s="225"/>
      <c r="B61" s="493"/>
      <c r="C61" s="494"/>
      <c r="D61" s="495"/>
      <c r="E61" s="495"/>
      <c r="F61" s="495"/>
      <c r="G61" s="496">
        <f t="shared" si="107"/>
        <v>0</v>
      </c>
      <c r="H61" s="501">
        <f t="shared" si="108"/>
        <v>0</v>
      </c>
      <c r="I61" s="502"/>
      <c r="J61" s="498">
        <f t="shared" si="109"/>
        <v>0</v>
      </c>
      <c r="K61" s="499"/>
      <c r="L61" s="499"/>
      <c r="M61" s="499"/>
      <c r="N61" s="503"/>
      <c r="O61" s="496">
        <f t="shared" si="110"/>
        <v>0</v>
      </c>
      <c r="P61" s="495"/>
      <c r="Q61" s="496">
        <f t="shared" si="111"/>
        <v>0</v>
      </c>
      <c r="R61" s="499"/>
      <c r="S61" s="499"/>
      <c r="T61" s="495"/>
      <c r="U61" s="503"/>
      <c r="V61" s="496">
        <f t="shared" si="87"/>
        <v>0</v>
      </c>
      <c r="W61" s="495"/>
      <c r="X61" s="501">
        <f t="shared" si="88"/>
        <v>0</v>
      </c>
      <c r="Y61" s="225"/>
      <c r="Z61" s="493"/>
      <c r="AA61" s="494"/>
      <c r="AB61" s="495"/>
      <c r="AC61" s="495"/>
      <c r="AD61" s="495"/>
      <c r="AE61" s="496">
        <f t="shared" si="112"/>
        <v>0</v>
      </c>
      <c r="AF61" s="501">
        <f t="shared" si="113"/>
        <v>0</v>
      </c>
      <c r="AG61" s="502"/>
      <c r="AH61" s="498">
        <f t="shared" si="114"/>
        <v>0</v>
      </c>
      <c r="AI61" s="499"/>
      <c r="AJ61" s="499"/>
      <c r="AK61" s="499"/>
      <c r="AL61" s="503"/>
      <c r="AM61" s="496">
        <f t="shared" si="115"/>
        <v>0</v>
      </c>
      <c r="AN61" s="495"/>
      <c r="AO61" s="496">
        <f t="shared" si="116"/>
        <v>0</v>
      </c>
      <c r="AP61" s="499"/>
      <c r="AQ61" s="499"/>
      <c r="AR61" s="495"/>
      <c r="AS61" s="503"/>
      <c r="AT61" s="496">
        <f t="shared" si="89"/>
        <v>0</v>
      </c>
      <c r="AU61" s="495"/>
      <c r="AV61" s="501">
        <f t="shared" si="90"/>
        <v>0</v>
      </c>
      <c r="AW61" s="225"/>
      <c r="AX61" s="493"/>
      <c r="AY61" s="494"/>
      <c r="AZ61" s="495"/>
      <c r="BA61" s="495"/>
      <c r="BB61" s="495"/>
      <c r="BC61" s="496">
        <f t="shared" si="117"/>
        <v>0</v>
      </c>
      <c r="BD61" s="501">
        <f t="shared" si="118"/>
        <v>0</v>
      </c>
      <c r="BE61" s="502"/>
      <c r="BF61" s="498">
        <f t="shared" si="119"/>
        <v>0</v>
      </c>
      <c r="BG61" s="499"/>
      <c r="BH61" s="499"/>
      <c r="BI61" s="499"/>
      <c r="BJ61" s="503"/>
      <c r="BK61" s="496">
        <f t="shared" si="120"/>
        <v>0</v>
      </c>
      <c r="BL61" s="495"/>
      <c r="BM61" s="496">
        <f t="shared" si="121"/>
        <v>0</v>
      </c>
      <c r="BN61" s="499"/>
      <c r="BO61" s="499"/>
      <c r="BP61" s="495"/>
      <c r="BQ61" s="503"/>
      <c r="BR61" s="496">
        <f t="shared" si="91"/>
        <v>0</v>
      </c>
      <c r="BS61" s="495"/>
      <c r="BT61" s="501">
        <f t="shared" si="92"/>
        <v>0</v>
      </c>
      <c r="BU61" s="225"/>
      <c r="BV61" s="493"/>
      <c r="BW61" s="494"/>
      <c r="BX61" s="495"/>
      <c r="BY61" s="495"/>
      <c r="BZ61" s="495"/>
      <c r="CA61" s="496">
        <f t="shared" si="122"/>
        <v>0</v>
      </c>
      <c r="CB61" s="501">
        <f t="shared" si="123"/>
        <v>0</v>
      </c>
      <c r="CC61" s="502"/>
      <c r="CD61" s="498">
        <f t="shared" si="124"/>
        <v>0</v>
      </c>
      <c r="CE61" s="499"/>
      <c r="CF61" s="499"/>
      <c r="CG61" s="499"/>
      <c r="CH61" s="503"/>
      <c r="CI61" s="496">
        <f t="shared" si="125"/>
        <v>0</v>
      </c>
      <c r="CJ61" s="495"/>
      <c r="CK61" s="496">
        <f t="shared" si="126"/>
        <v>0</v>
      </c>
      <c r="CL61" s="499"/>
      <c r="CM61" s="499"/>
      <c r="CN61" s="495"/>
      <c r="CO61" s="503"/>
      <c r="CP61" s="496">
        <f t="shared" si="93"/>
        <v>0</v>
      </c>
      <c r="CQ61" s="495"/>
      <c r="CR61" s="501">
        <f t="shared" si="94"/>
        <v>0</v>
      </c>
      <c r="CS61" s="225"/>
      <c r="CT61" s="493"/>
      <c r="CU61" s="494"/>
      <c r="CV61" s="495"/>
      <c r="CW61" s="495"/>
      <c r="CX61" s="495"/>
      <c r="CY61" s="496">
        <f t="shared" si="127"/>
        <v>0</v>
      </c>
      <c r="CZ61" s="501">
        <f t="shared" si="128"/>
        <v>0</v>
      </c>
      <c r="DA61" s="502"/>
      <c r="DB61" s="498">
        <f t="shared" si="129"/>
        <v>0</v>
      </c>
      <c r="DC61" s="499"/>
      <c r="DD61" s="499"/>
      <c r="DE61" s="499"/>
      <c r="DF61" s="503"/>
      <c r="DG61" s="496">
        <f t="shared" si="130"/>
        <v>0</v>
      </c>
      <c r="DH61" s="495"/>
      <c r="DI61" s="496">
        <f t="shared" si="131"/>
        <v>0</v>
      </c>
      <c r="DJ61" s="499"/>
      <c r="DK61" s="499"/>
      <c r="DL61" s="495"/>
      <c r="DM61" s="503"/>
      <c r="DN61" s="496">
        <f t="shared" si="95"/>
        <v>0</v>
      </c>
      <c r="DO61" s="495"/>
      <c r="DP61" s="501">
        <f t="shared" si="96"/>
        <v>0</v>
      </c>
      <c r="DQ61" s="225"/>
      <c r="DR61" s="493"/>
      <c r="DS61" s="494"/>
      <c r="DT61" s="495"/>
      <c r="DU61" s="495"/>
      <c r="DV61" s="495"/>
      <c r="DW61" s="496">
        <f t="shared" si="132"/>
        <v>0</v>
      </c>
      <c r="DX61" s="501">
        <f t="shared" si="133"/>
        <v>0</v>
      </c>
      <c r="DY61" s="502"/>
      <c r="DZ61" s="498">
        <f t="shared" si="134"/>
        <v>0</v>
      </c>
      <c r="EA61" s="499"/>
      <c r="EB61" s="499"/>
      <c r="EC61" s="499"/>
      <c r="ED61" s="503"/>
      <c r="EE61" s="496">
        <f t="shared" si="135"/>
        <v>0</v>
      </c>
      <c r="EF61" s="495"/>
      <c r="EG61" s="496">
        <f t="shared" si="136"/>
        <v>0</v>
      </c>
      <c r="EH61" s="499"/>
      <c r="EI61" s="499"/>
      <c r="EJ61" s="495"/>
      <c r="EK61" s="503"/>
      <c r="EL61" s="496">
        <f t="shared" si="97"/>
        <v>0</v>
      </c>
      <c r="EM61" s="495"/>
      <c r="EN61" s="501">
        <f t="shared" si="98"/>
        <v>0</v>
      </c>
      <c r="EO61" s="225"/>
      <c r="EP61" s="493"/>
      <c r="EQ61" s="494"/>
      <c r="ER61" s="495"/>
      <c r="ES61" s="495"/>
      <c r="ET61" s="495"/>
      <c r="EU61" s="496">
        <f t="shared" si="137"/>
        <v>0</v>
      </c>
      <c r="EV61" s="501">
        <f t="shared" si="138"/>
        <v>0</v>
      </c>
      <c r="EW61" s="502"/>
      <c r="EX61" s="498">
        <f t="shared" si="139"/>
        <v>0</v>
      </c>
      <c r="EY61" s="499"/>
      <c r="EZ61" s="499"/>
      <c r="FA61" s="499"/>
      <c r="FB61" s="503"/>
      <c r="FC61" s="496">
        <f t="shared" si="140"/>
        <v>0</v>
      </c>
      <c r="FD61" s="495"/>
      <c r="FE61" s="496">
        <f t="shared" si="141"/>
        <v>0</v>
      </c>
      <c r="FF61" s="499"/>
      <c r="FG61" s="499"/>
      <c r="FH61" s="495"/>
      <c r="FI61" s="503"/>
      <c r="FJ61" s="496">
        <f t="shared" si="99"/>
        <v>0</v>
      </c>
      <c r="FK61" s="495"/>
      <c r="FL61" s="501">
        <f t="shared" si="100"/>
        <v>0</v>
      </c>
      <c r="FM61" s="225"/>
      <c r="FN61" s="493"/>
      <c r="FO61" s="494"/>
      <c r="FP61" s="495"/>
      <c r="FQ61" s="495"/>
      <c r="FR61" s="495"/>
      <c r="FS61" s="496">
        <f t="shared" si="142"/>
        <v>0</v>
      </c>
      <c r="FT61" s="501">
        <f t="shared" si="143"/>
        <v>0</v>
      </c>
      <c r="FU61" s="502"/>
      <c r="FV61" s="498">
        <f t="shared" si="144"/>
        <v>0</v>
      </c>
      <c r="FW61" s="499"/>
      <c r="FX61" s="499"/>
      <c r="FY61" s="499"/>
      <c r="FZ61" s="503"/>
      <c r="GA61" s="496">
        <f t="shared" si="145"/>
        <v>0</v>
      </c>
      <c r="GB61" s="495"/>
      <c r="GC61" s="496">
        <f t="shared" si="146"/>
        <v>0</v>
      </c>
      <c r="GD61" s="499"/>
      <c r="GE61" s="499"/>
      <c r="GF61" s="495"/>
      <c r="GG61" s="503"/>
      <c r="GH61" s="496">
        <f t="shared" si="101"/>
        <v>0</v>
      </c>
      <c r="GI61" s="495"/>
      <c r="GJ61" s="501">
        <f t="shared" si="102"/>
        <v>0</v>
      </c>
      <c r="GK61" s="225"/>
      <c r="GL61" s="493"/>
      <c r="GM61" s="494"/>
      <c r="GN61" s="495"/>
      <c r="GO61" s="495"/>
      <c r="GP61" s="495"/>
      <c r="GQ61" s="496">
        <f t="shared" si="147"/>
        <v>0</v>
      </c>
      <c r="GR61" s="501">
        <f t="shared" si="148"/>
        <v>0</v>
      </c>
      <c r="GS61" s="502"/>
      <c r="GT61" s="498">
        <f t="shared" si="149"/>
        <v>0</v>
      </c>
      <c r="GU61" s="499"/>
      <c r="GV61" s="499"/>
      <c r="GW61" s="499"/>
      <c r="GX61" s="503"/>
      <c r="GY61" s="496">
        <f t="shared" si="150"/>
        <v>0</v>
      </c>
      <c r="GZ61" s="495"/>
      <c r="HA61" s="496">
        <f t="shared" si="151"/>
        <v>0</v>
      </c>
      <c r="HB61" s="499"/>
      <c r="HC61" s="499"/>
      <c r="HD61" s="495"/>
      <c r="HE61" s="503"/>
      <c r="HF61" s="496">
        <f t="shared" si="103"/>
        <v>0</v>
      </c>
      <c r="HG61" s="495"/>
      <c r="HH61" s="501">
        <f t="shared" si="104"/>
        <v>0</v>
      </c>
      <c r="HI61" s="225"/>
      <c r="HJ61" s="493"/>
      <c r="HK61" s="494"/>
      <c r="HL61" s="495"/>
      <c r="HM61" s="495"/>
      <c r="HN61" s="495"/>
      <c r="HO61" s="496">
        <f t="shared" si="152"/>
        <v>0</v>
      </c>
      <c r="HP61" s="501">
        <f t="shared" si="153"/>
        <v>0</v>
      </c>
      <c r="HQ61" s="502"/>
      <c r="HR61" s="498">
        <f t="shared" si="154"/>
        <v>0</v>
      </c>
      <c r="HS61" s="499"/>
      <c r="HT61" s="499"/>
      <c r="HU61" s="499"/>
      <c r="HV61" s="503"/>
      <c r="HW61" s="496">
        <f t="shared" si="155"/>
        <v>0</v>
      </c>
      <c r="HX61" s="495"/>
      <c r="HY61" s="496">
        <f t="shared" si="156"/>
        <v>0</v>
      </c>
      <c r="HZ61" s="499"/>
      <c r="IA61" s="499"/>
      <c r="IB61" s="495"/>
      <c r="IC61" s="503"/>
      <c r="ID61" s="496">
        <f t="shared" si="105"/>
        <v>0</v>
      </c>
      <c r="IE61" s="495"/>
      <c r="IF61" s="501">
        <f t="shared" si="106"/>
        <v>0</v>
      </c>
      <c r="IG61" s="225"/>
      <c r="IH61" s="225"/>
    </row>
    <row r="62" spans="1:242" s="42" customFormat="1" ht="12" customHeight="1" x14ac:dyDescent="0.25">
      <c r="A62" s="225"/>
      <c r="B62" s="493"/>
      <c r="C62" s="494"/>
      <c r="D62" s="495"/>
      <c r="E62" s="495"/>
      <c r="F62" s="495"/>
      <c r="G62" s="496">
        <f t="shared" si="107"/>
        <v>0</v>
      </c>
      <c r="H62" s="501">
        <f t="shared" si="108"/>
        <v>0</v>
      </c>
      <c r="I62" s="502"/>
      <c r="J62" s="498">
        <f t="shared" si="109"/>
        <v>0</v>
      </c>
      <c r="K62" s="499"/>
      <c r="L62" s="499"/>
      <c r="M62" s="499"/>
      <c r="N62" s="503"/>
      <c r="O62" s="496">
        <f t="shared" si="110"/>
        <v>0</v>
      </c>
      <c r="P62" s="495"/>
      <c r="Q62" s="496">
        <f t="shared" si="111"/>
        <v>0</v>
      </c>
      <c r="R62" s="499"/>
      <c r="S62" s="499"/>
      <c r="T62" s="495"/>
      <c r="U62" s="503"/>
      <c r="V62" s="496">
        <f t="shared" si="87"/>
        <v>0</v>
      </c>
      <c r="W62" s="495"/>
      <c r="X62" s="501">
        <f t="shared" si="88"/>
        <v>0</v>
      </c>
      <c r="Y62" s="225"/>
      <c r="Z62" s="493"/>
      <c r="AA62" s="494"/>
      <c r="AB62" s="495"/>
      <c r="AC62" s="495"/>
      <c r="AD62" s="495"/>
      <c r="AE62" s="496">
        <f t="shared" si="112"/>
        <v>0</v>
      </c>
      <c r="AF62" s="501">
        <f t="shared" si="113"/>
        <v>0</v>
      </c>
      <c r="AG62" s="502"/>
      <c r="AH62" s="498">
        <f t="shared" si="114"/>
        <v>0</v>
      </c>
      <c r="AI62" s="499"/>
      <c r="AJ62" s="499"/>
      <c r="AK62" s="499"/>
      <c r="AL62" s="503"/>
      <c r="AM62" s="496">
        <f t="shared" si="115"/>
        <v>0</v>
      </c>
      <c r="AN62" s="495"/>
      <c r="AO62" s="496">
        <f t="shared" si="116"/>
        <v>0</v>
      </c>
      <c r="AP62" s="499"/>
      <c r="AQ62" s="499"/>
      <c r="AR62" s="495"/>
      <c r="AS62" s="503"/>
      <c r="AT62" s="496">
        <f t="shared" si="89"/>
        <v>0</v>
      </c>
      <c r="AU62" s="495"/>
      <c r="AV62" s="501">
        <f t="shared" si="90"/>
        <v>0</v>
      </c>
      <c r="AW62" s="225"/>
      <c r="AX62" s="493"/>
      <c r="AY62" s="494"/>
      <c r="AZ62" s="495"/>
      <c r="BA62" s="495"/>
      <c r="BB62" s="495"/>
      <c r="BC62" s="496">
        <f t="shared" si="117"/>
        <v>0</v>
      </c>
      <c r="BD62" s="501">
        <f t="shared" si="118"/>
        <v>0</v>
      </c>
      <c r="BE62" s="502"/>
      <c r="BF62" s="498">
        <f t="shared" si="119"/>
        <v>0</v>
      </c>
      <c r="BG62" s="499"/>
      <c r="BH62" s="499"/>
      <c r="BI62" s="499"/>
      <c r="BJ62" s="503"/>
      <c r="BK62" s="496">
        <f t="shared" si="120"/>
        <v>0</v>
      </c>
      <c r="BL62" s="495"/>
      <c r="BM62" s="496">
        <f t="shared" si="121"/>
        <v>0</v>
      </c>
      <c r="BN62" s="499"/>
      <c r="BO62" s="499"/>
      <c r="BP62" s="495"/>
      <c r="BQ62" s="503"/>
      <c r="BR62" s="496">
        <f t="shared" si="91"/>
        <v>0</v>
      </c>
      <c r="BS62" s="495"/>
      <c r="BT62" s="501">
        <f t="shared" si="92"/>
        <v>0</v>
      </c>
      <c r="BU62" s="225"/>
      <c r="BV62" s="493"/>
      <c r="BW62" s="494"/>
      <c r="BX62" s="495"/>
      <c r="BY62" s="495"/>
      <c r="BZ62" s="495"/>
      <c r="CA62" s="496">
        <f t="shared" si="122"/>
        <v>0</v>
      </c>
      <c r="CB62" s="501">
        <f t="shared" si="123"/>
        <v>0</v>
      </c>
      <c r="CC62" s="502"/>
      <c r="CD62" s="498">
        <f t="shared" si="124"/>
        <v>0</v>
      </c>
      <c r="CE62" s="499"/>
      <c r="CF62" s="499"/>
      <c r="CG62" s="499"/>
      <c r="CH62" s="503"/>
      <c r="CI62" s="496">
        <f t="shared" si="125"/>
        <v>0</v>
      </c>
      <c r="CJ62" s="495"/>
      <c r="CK62" s="496">
        <f t="shared" si="126"/>
        <v>0</v>
      </c>
      <c r="CL62" s="499"/>
      <c r="CM62" s="499"/>
      <c r="CN62" s="495"/>
      <c r="CO62" s="503"/>
      <c r="CP62" s="496">
        <f t="shared" si="93"/>
        <v>0</v>
      </c>
      <c r="CQ62" s="495"/>
      <c r="CR62" s="501">
        <f t="shared" si="94"/>
        <v>0</v>
      </c>
      <c r="CS62" s="225"/>
      <c r="CT62" s="493"/>
      <c r="CU62" s="494"/>
      <c r="CV62" s="495"/>
      <c r="CW62" s="495"/>
      <c r="CX62" s="495"/>
      <c r="CY62" s="496">
        <f t="shared" si="127"/>
        <v>0</v>
      </c>
      <c r="CZ62" s="501">
        <f t="shared" si="128"/>
        <v>0</v>
      </c>
      <c r="DA62" s="502"/>
      <c r="DB62" s="498">
        <f t="shared" si="129"/>
        <v>0</v>
      </c>
      <c r="DC62" s="499"/>
      <c r="DD62" s="499"/>
      <c r="DE62" s="499"/>
      <c r="DF62" s="503"/>
      <c r="DG62" s="496">
        <f t="shared" si="130"/>
        <v>0</v>
      </c>
      <c r="DH62" s="495"/>
      <c r="DI62" s="496">
        <f t="shared" si="131"/>
        <v>0</v>
      </c>
      <c r="DJ62" s="499"/>
      <c r="DK62" s="499"/>
      <c r="DL62" s="495"/>
      <c r="DM62" s="503"/>
      <c r="DN62" s="496">
        <f t="shared" si="95"/>
        <v>0</v>
      </c>
      <c r="DO62" s="495"/>
      <c r="DP62" s="501">
        <f t="shared" si="96"/>
        <v>0</v>
      </c>
      <c r="DQ62" s="225"/>
      <c r="DR62" s="493"/>
      <c r="DS62" s="494"/>
      <c r="DT62" s="495"/>
      <c r="DU62" s="495"/>
      <c r="DV62" s="495"/>
      <c r="DW62" s="496">
        <f t="shared" si="132"/>
        <v>0</v>
      </c>
      <c r="DX62" s="501">
        <f t="shared" si="133"/>
        <v>0</v>
      </c>
      <c r="DY62" s="502"/>
      <c r="DZ62" s="498">
        <f t="shared" si="134"/>
        <v>0</v>
      </c>
      <c r="EA62" s="499"/>
      <c r="EB62" s="499"/>
      <c r="EC62" s="499"/>
      <c r="ED62" s="503"/>
      <c r="EE62" s="496">
        <f t="shared" si="135"/>
        <v>0</v>
      </c>
      <c r="EF62" s="495"/>
      <c r="EG62" s="496">
        <f t="shared" si="136"/>
        <v>0</v>
      </c>
      <c r="EH62" s="499"/>
      <c r="EI62" s="499"/>
      <c r="EJ62" s="495"/>
      <c r="EK62" s="503"/>
      <c r="EL62" s="496">
        <f t="shared" si="97"/>
        <v>0</v>
      </c>
      <c r="EM62" s="495"/>
      <c r="EN62" s="501">
        <f t="shared" si="98"/>
        <v>0</v>
      </c>
      <c r="EO62" s="225"/>
      <c r="EP62" s="493"/>
      <c r="EQ62" s="494"/>
      <c r="ER62" s="495"/>
      <c r="ES62" s="495"/>
      <c r="ET62" s="495"/>
      <c r="EU62" s="496">
        <f t="shared" si="137"/>
        <v>0</v>
      </c>
      <c r="EV62" s="501">
        <f t="shared" si="138"/>
        <v>0</v>
      </c>
      <c r="EW62" s="502"/>
      <c r="EX62" s="498">
        <f t="shared" si="139"/>
        <v>0</v>
      </c>
      <c r="EY62" s="499"/>
      <c r="EZ62" s="499"/>
      <c r="FA62" s="499"/>
      <c r="FB62" s="503"/>
      <c r="FC62" s="496">
        <f t="shared" si="140"/>
        <v>0</v>
      </c>
      <c r="FD62" s="495"/>
      <c r="FE62" s="496">
        <f t="shared" si="141"/>
        <v>0</v>
      </c>
      <c r="FF62" s="499"/>
      <c r="FG62" s="499"/>
      <c r="FH62" s="495"/>
      <c r="FI62" s="503"/>
      <c r="FJ62" s="496">
        <f t="shared" si="99"/>
        <v>0</v>
      </c>
      <c r="FK62" s="495"/>
      <c r="FL62" s="501">
        <f t="shared" si="100"/>
        <v>0</v>
      </c>
      <c r="FM62" s="225"/>
      <c r="FN62" s="493"/>
      <c r="FO62" s="494"/>
      <c r="FP62" s="495"/>
      <c r="FQ62" s="495"/>
      <c r="FR62" s="495"/>
      <c r="FS62" s="496">
        <f t="shared" si="142"/>
        <v>0</v>
      </c>
      <c r="FT62" s="501">
        <f t="shared" si="143"/>
        <v>0</v>
      </c>
      <c r="FU62" s="502"/>
      <c r="FV62" s="498">
        <f t="shared" si="144"/>
        <v>0</v>
      </c>
      <c r="FW62" s="499"/>
      <c r="FX62" s="499"/>
      <c r="FY62" s="499"/>
      <c r="FZ62" s="503"/>
      <c r="GA62" s="496">
        <f t="shared" si="145"/>
        <v>0</v>
      </c>
      <c r="GB62" s="495"/>
      <c r="GC62" s="496">
        <f t="shared" si="146"/>
        <v>0</v>
      </c>
      <c r="GD62" s="499"/>
      <c r="GE62" s="499"/>
      <c r="GF62" s="495"/>
      <c r="GG62" s="503"/>
      <c r="GH62" s="496">
        <f t="shared" si="101"/>
        <v>0</v>
      </c>
      <c r="GI62" s="495"/>
      <c r="GJ62" s="501">
        <f t="shared" si="102"/>
        <v>0</v>
      </c>
      <c r="GK62" s="225"/>
      <c r="GL62" s="493"/>
      <c r="GM62" s="494"/>
      <c r="GN62" s="495"/>
      <c r="GO62" s="495"/>
      <c r="GP62" s="495"/>
      <c r="GQ62" s="496">
        <f t="shared" si="147"/>
        <v>0</v>
      </c>
      <c r="GR62" s="501">
        <f t="shared" si="148"/>
        <v>0</v>
      </c>
      <c r="GS62" s="502"/>
      <c r="GT62" s="498">
        <f t="shared" si="149"/>
        <v>0</v>
      </c>
      <c r="GU62" s="499"/>
      <c r="GV62" s="499"/>
      <c r="GW62" s="499"/>
      <c r="GX62" s="503"/>
      <c r="GY62" s="496">
        <f t="shared" si="150"/>
        <v>0</v>
      </c>
      <c r="GZ62" s="495"/>
      <c r="HA62" s="496">
        <f t="shared" si="151"/>
        <v>0</v>
      </c>
      <c r="HB62" s="499"/>
      <c r="HC62" s="499"/>
      <c r="HD62" s="495"/>
      <c r="HE62" s="503"/>
      <c r="HF62" s="496">
        <f t="shared" si="103"/>
        <v>0</v>
      </c>
      <c r="HG62" s="495"/>
      <c r="HH62" s="501">
        <f t="shared" si="104"/>
        <v>0</v>
      </c>
      <c r="HI62" s="225"/>
      <c r="HJ62" s="493"/>
      <c r="HK62" s="494"/>
      <c r="HL62" s="495"/>
      <c r="HM62" s="495"/>
      <c r="HN62" s="495"/>
      <c r="HO62" s="496">
        <f t="shared" si="152"/>
        <v>0</v>
      </c>
      <c r="HP62" s="501">
        <f t="shared" si="153"/>
        <v>0</v>
      </c>
      <c r="HQ62" s="502"/>
      <c r="HR62" s="498">
        <f t="shared" si="154"/>
        <v>0</v>
      </c>
      <c r="HS62" s="499"/>
      <c r="HT62" s="499"/>
      <c r="HU62" s="499"/>
      <c r="HV62" s="503"/>
      <c r="HW62" s="496">
        <f t="shared" si="155"/>
        <v>0</v>
      </c>
      <c r="HX62" s="495"/>
      <c r="HY62" s="496">
        <f t="shared" si="156"/>
        <v>0</v>
      </c>
      <c r="HZ62" s="499"/>
      <c r="IA62" s="499"/>
      <c r="IB62" s="495"/>
      <c r="IC62" s="503"/>
      <c r="ID62" s="496">
        <f t="shared" si="105"/>
        <v>0</v>
      </c>
      <c r="IE62" s="495"/>
      <c r="IF62" s="501">
        <f t="shared" si="106"/>
        <v>0</v>
      </c>
      <c r="IG62" s="225"/>
      <c r="IH62" s="225"/>
    </row>
    <row r="63" spans="1:242" ht="12" customHeight="1" x14ac:dyDescent="0.25">
      <c r="A63" s="225"/>
      <c r="B63" s="493"/>
      <c r="C63" s="494"/>
      <c r="D63" s="495"/>
      <c r="E63" s="495"/>
      <c r="F63" s="495"/>
      <c r="G63" s="496">
        <f t="shared" si="107"/>
        <v>0</v>
      </c>
      <c r="H63" s="501">
        <f t="shared" si="108"/>
        <v>0</v>
      </c>
      <c r="I63" s="502"/>
      <c r="J63" s="498">
        <f t="shared" si="109"/>
        <v>0</v>
      </c>
      <c r="K63" s="499"/>
      <c r="L63" s="499"/>
      <c r="M63" s="499"/>
      <c r="N63" s="503"/>
      <c r="O63" s="496">
        <f t="shared" si="110"/>
        <v>0</v>
      </c>
      <c r="P63" s="495"/>
      <c r="Q63" s="496">
        <f t="shared" si="111"/>
        <v>0</v>
      </c>
      <c r="R63" s="499"/>
      <c r="S63" s="499"/>
      <c r="T63" s="495"/>
      <c r="U63" s="503"/>
      <c r="V63" s="496">
        <f t="shared" si="87"/>
        <v>0</v>
      </c>
      <c r="W63" s="495"/>
      <c r="X63" s="501">
        <f t="shared" si="88"/>
        <v>0</v>
      </c>
      <c r="Y63" s="225"/>
      <c r="Z63" s="493"/>
      <c r="AA63" s="494"/>
      <c r="AB63" s="495"/>
      <c r="AC63" s="495"/>
      <c r="AD63" s="495"/>
      <c r="AE63" s="496">
        <f t="shared" si="112"/>
        <v>0</v>
      </c>
      <c r="AF63" s="501">
        <f t="shared" si="113"/>
        <v>0</v>
      </c>
      <c r="AG63" s="502"/>
      <c r="AH63" s="498">
        <f t="shared" si="114"/>
        <v>0</v>
      </c>
      <c r="AI63" s="499"/>
      <c r="AJ63" s="499"/>
      <c r="AK63" s="499"/>
      <c r="AL63" s="503"/>
      <c r="AM63" s="496">
        <f t="shared" si="115"/>
        <v>0</v>
      </c>
      <c r="AN63" s="495"/>
      <c r="AO63" s="496">
        <f t="shared" si="116"/>
        <v>0</v>
      </c>
      <c r="AP63" s="499"/>
      <c r="AQ63" s="499"/>
      <c r="AR63" s="495"/>
      <c r="AS63" s="503"/>
      <c r="AT63" s="496">
        <f t="shared" si="89"/>
        <v>0</v>
      </c>
      <c r="AU63" s="495"/>
      <c r="AV63" s="501">
        <f t="shared" si="90"/>
        <v>0</v>
      </c>
      <c r="AW63" s="225"/>
      <c r="AX63" s="493"/>
      <c r="AY63" s="494"/>
      <c r="AZ63" s="495"/>
      <c r="BA63" s="495"/>
      <c r="BB63" s="495"/>
      <c r="BC63" s="496">
        <f t="shared" si="117"/>
        <v>0</v>
      </c>
      <c r="BD63" s="501">
        <f t="shared" si="118"/>
        <v>0</v>
      </c>
      <c r="BE63" s="502"/>
      <c r="BF63" s="498">
        <f t="shared" si="119"/>
        <v>0</v>
      </c>
      <c r="BG63" s="499"/>
      <c r="BH63" s="499"/>
      <c r="BI63" s="499"/>
      <c r="BJ63" s="503"/>
      <c r="BK63" s="496">
        <f t="shared" si="120"/>
        <v>0</v>
      </c>
      <c r="BL63" s="495"/>
      <c r="BM63" s="496">
        <f t="shared" si="121"/>
        <v>0</v>
      </c>
      <c r="BN63" s="499"/>
      <c r="BO63" s="499"/>
      <c r="BP63" s="495"/>
      <c r="BQ63" s="503"/>
      <c r="BR63" s="496">
        <f t="shared" si="91"/>
        <v>0</v>
      </c>
      <c r="BS63" s="495"/>
      <c r="BT63" s="501">
        <f t="shared" si="92"/>
        <v>0</v>
      </c>
      <c r="BU63" s="225"/>
      <c r="BV63" s="493"/>
      <c r="BW63" s="494"/>
      <c r="BX63" s="495"/>
      <c r="BY63" s="495"/>
      <c r="BZ63" s="495"/>
      <c r="CA63" s="496">
        <f t="shared" si="122"/>
        <v>0</v>
      </c>
      <c r="CB63" s="501">
        <f t="shared" si="123"/>
        <v>0</v>
      </c>
      <c r="CC63" s="502"/>
      <c r="CD63" s="498">
        <f t="shared" si="124"/>
        <v>0</v>
      </c>
      <c r="CE63" s="499"/>
      <c r="CF63" s="499"/>
      <c r="CG63" s="499"/>
      <c r="CH63" s="503"/>
      <c r="CI63" s="496">
        <f t="shared" si="125"/>
        <v>0</v>
      </c>
      <c r="CJ63" s="495"/>
      <c r="CK63" s="496">
        <f t="shared" si="126"/>
        <v>0</v>
      </c>
      <c r="CL63" s="499"/>
      <c r="CM63" s="499"/>
      <c r="CN63" s="495"/>
      <c r="CO63" s="503"/>
      <c r="CP63" s="496">
        <f t="shared" si="93"/>
        <v>0</v>
      </c>
      <c r="CQ63" s="495"/>
      <c r="CR63" s="501">
        <f t="shared" si="94"/>
        <v>0</v>
      </c>
      <c r="CS63" s="225"/>
      <c r="CT63" s="493"/>
      <c r="CU63" s="494"/>
      <c r="CV63" s="495"/>
      <c r="CW63" s="495"/>
      <c r="CX63" s="495"/>
      <c r="CY63" s="496">
        <f t="shared" si="127"/>
        <v>0</v>
      </c>
      <c r="CZ63" s="501">
        <f t="shared" si="128"/>
        <v>0</v>
      </c>
      <c r="DA63" s="502"/>
      <c r="DB63" s="498">
        <f t="shared" si="129"/>
        <v>0</v>
      </c>
      <c r="DC63" s="499"/>
      <c r="DD63" s="499"/>
      <c r="DE63" s="499"/>
      <c r="DF63" s="503"/>
      <c r="DG63" s="496">
        <f t="shared" si="130"/>
        <v>0</v>
      </c>
      <c r="DH63" s="495"/>
      <c r="DI63" s="496">
        <f t="shared" si="131"/>
        <v>0</v>
      </c>
      <c r="DJ63" s="499"/>
      <c r="DK63" s="499"/>
      <c r="DL63" s="495"/>
      <c r="DM63" s="503"/>
      <c r="DN63" s="496">
        <f t="shared" si="95"/>
        <v>0</v>
      </c>
      <c r="DO63" s="495"/>
      <c r="DP63" s="501">
        <f t="shared" si="96"/>
        <v>0</v>
      </c>
      <c r="DQ63" s="225"/>
      <c r="DR63" s="493"/>
      <c r="DS63" s="494"/>
      <c r="DT63" s="495"/>
      <c r="DU63" s="495"/>
      <c r="DV63" s="495"/>
      <c r="DW63" s="496">
        <f t="shared" si="132"/>
        <v>0</v>
      </c>
      <c r="DX63" s="501">
        <f t="shared" si="133"/>
        <v>0</v>
      </c>
      <c r="DY63" s="502"/>
      <c r="DZ63" s="498">
        <f t="shared" si="134"/>
        <v>0</v>
      </c>
      <c r="EA63" s="499"/>
      <c r="EB63" s="499"/>
      <c r="EC63" s="499"/>
      <c r="ED63" s="503"/>
      <c r="EE63" s="496">
        <f t="shared" si="135"/>
        <v>0</v>
      </c>
      <c r="EF63" s="495"/>
      <c r="EG63" s="496">
        <f t="shared" si="136"/>
        <v>0</v>
      </c>
      <c r="EH63" s="499"/>
      <c r="EI63" s="499"/>
      <c r="EJ63" s="495"/>
      <c r="EK63" s="503"/>
      <c r="EL63" s="496">
        <f t="shared" si="97"/>
        <v>0</v>
      </c>
      <c r="EM63" s="495"/>
      <c r="EN63" s="501">
        <f t="shared" si="98"/>
        <v>0</v>
      </c>
      <c r="EO63" s="225"/>
      <c r="EP63" s="493"/>
      <c r="EQ63" s="494"/>
      <c r="ER63" s="495"/>
      <c r="ES63" s="495"/>
      <c r="ET63" s="495"/>
      <c r="EU63" s="496">
        <f t="shared" si="137"/>
        <v>0</v>
      </c>
      <c r="EV63" s="501">
        <f t="shared" si="138"/>
        <v>0</v>
      </c>
      <c r="EW63" s="502"/>
      <c r="EX63" s="498">
        <f t="shared" si="139"/>
        <v>0</v>
      </c>
      <c r="EY63" s="499"/>
      <c r="EZ63" s="499"/>
      <c r="FA63" s="499"/>
      <c r="FB63" s="503"/>
      <c r="FC63" s="496">
        <f t="shared" si="140"/>
        <v>0</v>
      </c>
      <c r="FD63" s="495"/>
      <c r="FE63" s="496">
        <f t="shared" si="141"/>
        <v>0</v>
      </c>
      <c r="FF63" s="499"/>
      <c r="FG63" s="499"/>
      <c r="FH63" s="495"/>
      <c r="FI63" s="503"/>
      <c r="FJ63" s="496">
        <f t="shared" si="99"/>
        <v>0</v>
      </c>
      <c r="FK63" s="495"/>
      <c r="FL63" s="501">
        <f t="shared" si="100"/>
        <v>0</v>
      </c>
      <c r="FM63" s="225"/>
      <c r="FN63" s="493"/>
      <c r="FO63" s="494"/>
      <c r="FP63" s="495"/>
      <c r="FQ63" s="495"/>
      <c r="FR63" s="495"/>
      <c r="FS63" s="496">
        <f t="shared" si="142"/>
        <v>0</v>
      </c>
      <c r="FT63" s="501">
        <f t="shared" si="143"/>
        <v>0</v>
      </c>
      <c r="FU63" s="502"/>
      <c r="FV63" s="498">
        <f t="shared" si="144"/>
        <v>0</v>
      </c>
      <c r="FW63" s="499"/>
      <c r="FX63" s="499"/>
      <c r="FY63" s="499"/>
      <c r="FZ63" s="503"/>
      <c r="GA63" s="496">
        <f t="shared" si="145"/>
        <v>0</v>
      </c>
      <c r="GB63" s="495"/>
      <c r="GC63" s="496">
        <f t="shared" si="146"/>
        <v>0</v>
      </c>
      <c r="GD63" s="499"/>
      <c r="GE63" s="499"/>
      <c r="GF63" s="495"/>
      <c r="GG63" s="503"/>
      <c r="GH63" s="496">
        <f t="shared" si="101"/>
        <v>0</v>
      </c>
      <c r="GI63" s="495"/>
      <c r="GJ63" s="501">
        <f t="shared" si="102"/>
        <v>0</v>
      </c>
      <c r="GK63" s="225"/>
      <c r="GL63" s="493"/>
      <c r="GM63" s="494"/>
      <c r="GN63" s="495"/>
      <c r="GO63" s="495"/>
      <c r="GP63" s="495"/>
      <c r="GQ63" s="496">
        <f t="shared" si="147"/>
        <v>0</v>
      </c>
      <c r="GR63" s="501">
        <f t="shared" si="148"/>
        <v>0</v>
      </c>
      <c r="GS63" s="502"/>
      <c r="GT63" s="498">
        <f t="shared" si="149"/>
        <v>0</v>
      </c>
      <c r="GU63" s="499"/>
      <c r="GV63" s="499"/>
      <c r="GW63" s="499"/>
      <c r="GX63" s="503"/>
      <c r="GY63" s="496">
        <f t="shared" si="150"/>
        <v>0</v>
      </c>
      <c r="GZ63" s="495"/>
      <c r="HA63" s="496">
        <f t="shared" si="151"/>
        <v>0</v>
      </c>
      <c r="HB63" s="499"/>
      <c r="HC63" s="499"/>
      <c r="HD63" s="495"/>
      <c r="HE63" s="503"/>
      <c r="HF63" s="496">
        <f t="shared" si="103"/>
        <v>0</v>
      </c>
      <c r="HG63" s="495"/>
      <c r="HH63" s="501">
        <f t="shared" si="104"/>
        <v>0</v>
      </c>
      <c r="HI63" s="225"/>
      <c r="HJ63" s="493"/>
      <c r="HK63" s="494"/>
      <c r="HL63" s="495"/>
      <c r="HM63" s="495"/>
      <c r="HN63" s="495"/>
      <c r="HO63" s="496">
        <f t="shared" si="152"/>
        <v>0</v>
      </c>
      <c r="HP63" s="501">
        <f t="shared" si="153"/>
        <v>0</v>
      </c>
      <c r="HQ63" s="502"/>
      <c r="HR63" s="498">
        <f t="shared" si="154"/>
        <v>0</v>
      </c>
      <c r="HS63" s="499"/>
      <c r="HT63" s="499"/>
      <c r="HU63" s="499"/>
      <c r="HV63" s="503"/>
      <c r="HW63" s="496">
        <f t="shared" si="155"/>
        <v>0</v>
      </c>
      <c r="HX63" s="495"/>
      <c r="HY63" s="496">
        <f t="shared" si="156"/>
        <v>0</v>
      </c>
      <c r="HZ63" s="499"/>
      <c r="IA63" s="499"/>
      <c r="IB63" s="495"/>
      <c r="IC63" s="503"/>
      <c r="ID63" s="496">
        <f t="shared" si="105"/>
        <v>0</v>
      </c>
      <c r="IE63" s="495"/>
      <c r="IF63" s="501">
        <f t="shared" si="106"/>
        <v>0</v>
      </c>
      <c r="IG63" s="225"/>
      <c r="IH63" s="225"/>
    </row>
    <row r="64" spans="1:242" ht="12" customHeight="1" x14ac:dyDescent="0.25">
      <c r="A64" s="225"/>
      <c r="B64" s="493"/>
      <c r="C64" s="494"/>
      <c r="D64" s="495"/>
      <c r="E64" s="495"/>
      <c r="F64" s="495"/>
      <c r="G64" s="496">
        <f t="shared" si="107"/>
        <v>0</v>
      </c>
      <c r="H64" s="501">
        <f t="shared" si="108"/>
        <v>0</v>
      </c>
      <c r="I64" s="502"/>
      <c r="J64" s="498">
        <f t="shared" si="109"/>
        <v>0</v>
      </c>
      <c r="K64" s="499"/>
      <c r="L64" s="499"/>
      <c r="M64" s="499"/>
      <c r="N64" s="503"/>
      <c r="O64" s="496">
        <f t="shared" si="110"/>
        <v>0</v>
      </c>
      <c r="P64" s="495"/>
      <c r="Q64" s="496">
        <f t="shared" si="111"/>
        <v>0</v>
      </c>
      <c r="R64" s="499"/>
      <c r="S64" s="499"/>
      <c r="T64" s="495"/>
      <c r="U64" s="503"/>
      <c r="V64" s="496">
        <f t="shared" si="87"/>
        <v>0</v>
      </c>
      <c r="W64" s="495"/>
      <c r="X64" s="501">
        <f t="shared" si="88"/>
        <v>0</v>
      </c>
      <c r="Y64" s="225"/>
      <c r="Z64" s="493"/>
      <c r="AA64" s="494"/>
      <c r="AB64" s="495"/>
      <c r="AC64" s="495"/>
      <c r="AD64" s="495"/>
      <c r="AE64" s="496">
        <f t="shared" si="112"/>
        <v>0</v>
      </c>
      <c r="AF64" s="501">
        <f t="shared" si="113"/>
        <v>0</v>
      </c>
      <c r="AG64" s="502"/>
      <c r="AH64" s="498">
        <f t="shared" si="114"/>
        <v>0</v>
      </c>
      <c r="AI64" s="499"/>
      <c r="AJ64" s="499"/>
      <c r="AK64" s="499"/>
      <c r="AL64" s="503"/>
      <c r="AM64" s="496">
        <f t="shared" si="115"/>
        <v>0</v>
      </c>
      <c r="AN64" s="495"/>
      <c r="AO64" s="496">
        <f t="shared" si="116"/>
        <v>0</v>
      </c>
      <c r="AP64" s="499"/>
      <c r="AQ64" s="499"/>
      <c r="AR64" s="495"/>
      <c r="AS64" s="503"/>
      <c r="AT64" s="496">
        <f t="shared" si="89"/>
        <v>0</v>
      </c>
      <c r="AU64" s="495"/>
      <c r="AV64" s="501">
        <f t="shared" si="90"/>
        <v>0</v>
      </c>
      <c r="AW64" s="225"/>
      <c r="AX64" s="493"/>
      <c r="AY64" s="494"/>
      <c r="AZ64" s="495"/>
      <c r="BA64" s="495"/>
      <c r="BB64" s="495"/>
      <c r="BC64" s="496">
        <f t="shared" si="117"/>
        <v>0</v>
      </c>
      <c r="BD64" s="501">
        <f t="shared" si="118"/>
        <v>0</v>
      </c>
      <c r="BE64" s="502"/>
      <c r="BF64" s="498">
        <f t="shared" si="119"/>
        <v>0</v>
      </c>
      <c r="BG64" s="499"/>
      <c r="BH64" s="499"/>
      <c r="BI64" s="499"/>
      <c r="BJ64" s="503"/>
      <c r="BK64" s="496">
        <f t="shared" si="120"/>
        <v>0</v>
      </c>
      <c r="BL64" s="495"/>
      <c r="BM64" s="496">
        <f t="shared" si="121"/>
        <v>0</v>
      </c>
      <c r="BN64" s="499"/>
      <c r="BO64" s="499"/>
      <c r="BP64" s="495"/>
      <c r="BQ64" s="503"/>
      <c r="BR64" s="496">
        <f t="shared" si="91"/>
        <v>0</v>
      </c>
      <c r="BS64" s="495"/>
      <c r="BT64" s="501">
        <f t="shared" si="92"/>
        <v>0</v>
      </c>
      <c r="BU64" s="225"/>
      <c r="BV64" s="493"/>
      <c r="BW64" s="494"/>
      <c r="BX64" s="495"/>
      <c r="BY64" s="495"/>
      <c r="BZ64" s="495"/>
      <c r="CA64" s="496">
        <f t="shared" si="122"/>
        <v>0</v>
      </c>
      <c r="CB64" s="501">
        <f t="shared" si="123"/>
        <v>0</v>
      </c>
      <c r="CC64" s="502"/>
      <c r="CD64" s="498">
        <f t="shared" si="124"/>
        <v>0</v>
      </c>
      <c r="CE64" s="499"/>
      <c r="CF64" s="499"/>
      <c r="CG64" s="499"/>
      <c r="CH64" s="503"/>
      <c r="CI64" s="496">
        <f t="shared" si="125"/>
        <v>0</v>
      </c>
      <c r="CJ64" s="495"/>
      <c r="CK64" s="496">
        <f t="shared" si="126"/>
        <v>0</v>
      </c>
      <c r="CL64" s="499"/>
      <c r="CM64" s="499"/>
      <c r="CN64" s="495"/>
      <c r="CO64" s="503"/>
      <c r="CP64" s="496">
        <f t="shared" si="93"/>
        <v>0</v>
      </c>
      <c r="CQ64" s="495"/>
      <c r="CR64" s="501">
        <f t="shared" si="94"/>
        <v>0</v>
      </c>
      <c r="CS64" s="225"/>
      <c r="CT64" s="493"/>
      <c r="CU64" s="494"/>
      <c r="CV64" s="495"/>
      <c r="CW64" s="495"/>
      <c r="CX64" s="495"/>
      <c r="CY64" s="496">
        <f t="shared" si="127"/>
        <v>0</v>
      </c>
      <c r="CZ64" s="501">
        <f t="shared" si="128"/>
        <v>0</v>
      </c>
      <c r="DA64" s="502"/>
      <c r="DB64" s="498">
        <f t="shared" si="129"/>
        <v>0</v>
      </c>
      <c r="DC64" s="499"/>
      <c r="DD64" s="499"/>
      <c r="DE64" s="499"/>
      <c r="DF64" s="503"/>
      <c r="DG64" s="496">
        <f t="shared" si="130"/>
        <v>0</v>
      </c>
      <c r="DH64" s="495"/>
      <c r="DI64" s="496">
        <f t="shared" si="131"/>
        <v>0</v>
      </c>
      <c r="DJ64" s="499"/>
      <c r="DK64" s="499"/>
      <c r="DL64" s="495"/>
      <c r="DM64" s="503"/>
      <c r="DN64" s="496">
        <f t="shared" si="95"/>
        <v>0</v>
      </c>
      <c r="DO64" s="495"/>
      <c r="DP64" s="501">
        <f t="shared" si="96"/>
        <v>0</v>
      </c>
      <c r="DQ64" s="225"/>
      <c r="DR64" s="493"/>
      <c r="DS64" s="494"/>
      <c r="DT64" s="495"/>
      <c r="DU64" s="495"/>
      <c r="DV64" s="495"/>
      <c r="DW64" s="496">
        <f t="shared" si="132"/>
        <v>0</v>
      </c>
      <c r="DX64" s="501">
        <f t="shared" si="133"/>
        <v>0</v>
      </c>
      <c r="DY64" s="502"/>
      <c r="DZ64" s="498">
        <f t="shared" si="134"/>
        <v>0</v>
      </c>
      <c r="EA64" s="499"/>
      <c r="EB64" s="499"/>
      <c r="EC64" s="499"/>
      <c r="ED64" s="503"/>
      <c r="EE64" s="496">
        <f t="shared" si="135"/>
        <v>0</v>
      </c>
      <c r="EF64" s="495"/>
      <c r="EG64" s="496">
        <f t="shared" si="136"/>
        <v>0</v>
      </c>
      <c r="EH64" s="499"/>
      <c r="EI64" s="499"/>
      <c r="EJ64" s="495"/>
      <c r="EK64" s="503"/>
      <c r="EL64" s="496">
        <f t="shared" si="97"/>
        <v>0</v>
      </c>
      <c r="EM64" s="495"/>
      <c r="EN64" s="501">
        <f t="shared" si="98"/>
        <v>0</v>
      </c>
      <c r="EO64" s="225"/>
      <c r="EP64" s="493"/>
      <c r="EQ64" s="494"/>
      <c r="ER64" s="495"/>
      <c r="ES64" s="495"/>
      <c r="ET64" s="495"/>
      <c r="EU64" s="496">
        <f t="shared" si="137"/>
        <v>0</v>
      </c>
      <c r="EV64" s="501">
        <f t="shared" si="138"/>
        <v>0</v>
      </c>
      <c r="EW64" s="502"/>
      <c r="EX64" s="498">
        <f t="shared" si="139"/>
        <v>0</v>
      </c>
      <c r="EY64" s="499"/>
      <c r="EZ64" s="499"/>
      <c r="FA64" s="499"/>
      <c r="FB64" s="503"/>
      <c r="FC64" s="496">
        <f t="shared" si="140"/>
        <v>0</v>
      </c>
      <c r="FD64" s="495"/>
      <c r="FE64" s="496">
        <f t="shared" si="141"/>
        <v>0</v>
      </c>
      <c r="FF64" s="499"/>
      <c r="FG64" s="499"/>
      <c r="FH64" s="495"/>
      <c r="FI64" s="503"/>
      <c r="FJ64" s="496">
        <f t="shared" si="99"/>
        <v>0</v>
      </c>
      <c r="FK64" s="495"/>
      <c r="FL64" s="501">
        <f t="shared" si="100"/>
        <v>0</v>
      </c>
      <c r="FM64" s="225"/>
      <c r="FN64" s="493"/>
      <c r="FO64" s="494"/>
      <c r="FP64" s="495"/>
      <c r="FQ64" s="495"/>
      <c r="FR64" s="495"/>
      <c r="FS64" s="496">
        <f t="shared" si="142"/>
        <v>0</v>
      </c>
      <c r="FT64" s="501">
        <f t="shared" si="143"/>
        <v>0</v>
      </c>
      <c r="FU64" s="502"/>
      <c r="FV64" s="498">
        <f t="shared" si="144"/>
        <v>0</v>
      </c>
      <c r="FW64" s="499"/>
      <c r="FX64" s="499"/>
      <c r="FY64" s="499"/>
      <c r="FZ64" s="503"/>
      <c r="GA64" s="496">
        <f t="shared" si="145"/>
        <v>0</v>
      </c>
      <c r="GB64" s="495"/>
      <c r="GC64" s="496">
        <f t="shared" si="146"/>
        <v>0</v>
      </c>
      <c r="GD64" s="499"/>
      <c r="GE64" s="499"/>
      <c r="GF64" s="495"/>
      <c r="GG64" s="503"/>
      <c r="GH64" s="496">
        <f t="shared" si="101"/>
        <v>0</v>
      </c>
      <c r="GI64" s="495"/>
      <c r="GJ64" s="501">
        <f t="shared" si="102"/>
        <v>0</v>
      </c>
      <c r="GK64" s="225"/>
      <c r="GL64" s="493"/>
      <c r="GM64" s="494"/>
      <c r="GN64" s="495"/>
      <c r="GO64" s="495"/>
      <c r="GP64" s="495"/>
      <c r="GQ64" s="496">
        <f t="shared" si="147"/>
        <v>0</v>
      </c>
      <c r="GR64" s="501">
        <f t="shared" si="148"/>
        <v>0</v>
      </c>
      <c r="GS64" s="502"/>
      <c r="GT64" s="498">
        <f t="shared" si="149"/>
        <v>0</v>
      </c>
      <c r="GU64" s="499"/>
      <c r="GV64" s="499"/>
      <c r="GW64" s="499"/>
      <c r="GX64" s="503"/>
      <c r="GY64" s="496">
        <f t="shared" si="150"/>
        <v>0</v>
      </c>
      <c r="GZ64" s="495"/>
      <c r="HA64" s="496">
        <f t="shared" si="151"/>
        <v>0</v>
      </c>
      <c r="HB64" s="499"/>
      <c r="HC64" s="499"/>
      <c r="HD64" s="495"/>
      <c r="HE64" s="503"/>
      <c r="HF64" s="496">
        <f t="shared" si="103"/>
        <v>0</v>
      </c>
      <c r="HG64" s="495"/>
      <c r="HH64" s="501">
        <f t="shared" si="104"/>
        <v>0</v>
      </c>
      <c r="HI64" s="225"/>
      <c r="HJ64" s="493"/>
      <c r="HK64" s="494"/>
      <c r="HL64" s="495"/>
      <c r="HM64" s="495"/>
      <c r="HN64" s="495"/>
      <c r="HO64" s="496">
        <f t="shared" si="152"/>
        <v>0</v>
      </c>
      <c r="HP64" s="501">
        <f t="shared" si="153"/>
        <v>0</v>
      </c>
      <c r="HQ64" s="502"/>
      <c r="HR64" s="498">
        <f t="shared" si="154"/>
        <v>0</v>
      </c>
      <c r="HS64" s="499"/>
      <c r="HT64" s="499"/>
      <c r="HU64" s="499"/>
      <c r="HV64" s="503"/>
      <c r="HW64" s="496">
        <f t="shared" si="155"/>
        <v>0</v>
      </c>
      <c r="HX64" s="495"/>
      <c r="HY64" s="496">
        <f t="shared" si="156"/>
        <v>0</v>
      </c>
      <c r="HZ64" s="499"/>
      <c r="IA64" s="499"/>
      <c r="IB64" s="495"/>
      <c r="IC64" s="503"/>
      <c r="ID64" s="496">
        <f t="shared" si="105"/>
        <v>0</v>
      </c>
      <c r="IE64" s="495"/>
      <c r="IF64" s="501">
        <f t="shared" si="106"/>
        <v>0</v>
      </c>
      <c r="IG64" s="225"/>
      <c r="IH64" s="225"/>
    </row>
    <row r="65" spans="1:242" ht="12" customHeight="1" x14ac:dyDescent="0.25">
      <c r="A65" s="225"/>
      <c r="B65" s="493"/>
      <c r="C65" s="494"/>
      <c r="D65" s="495"/>
      <c r="E65" s="495"/>
      <c r="F65" s="495"/>
      <c r="G65" s="496">
        <f t="shared" si="107"/>
        <v>0</v>
      </c>
      <c r="H65" s="501">
        <f t="shared" si="108"/>
        <v>0</v>
      </c>
      <c r="I65" s="502"/>
      <c r="J65" s="498">
        <f t="shared" si="109"/>
        <v>0</v>
      </c>
      <c r="K65" s="499"/>
      <c r="L65" s="499"/>
      <c r="M65" s="499"/>
      <c r="N65" s="503"/>
      <c r="O65" s="496">
        <f t="shared" si="110"/>
        <v>0</v>
      </c>
      <c r="P65" s="495"/>
      <c r="Q65" s="496">
        <f t="shared" si="111"/>
        <v>0</v>
      </c>
      <c r="R65" s="499"/>
      <c r="S65" s="499"/>
      <c r="T65" s="495"/>
      <c r="U65" s="503"/>
      <c r="V65" s="496">
        <f t="shared" si="87"/>
        <v>0</v>
      </c>
      <c r="W65" s="495"/>
      <c r="X65" s="501">
        <f t="shared" si="88"/>
        <v>0</v>
      </c>
      <c r="Y65" s="225"/>
      <c r="Z65" s="493"/>
      <c r="AA65" s="494"/>
      <c r="AB65" s="495"/>
      <c r="AC65" s="495"/>
      <c r="AD65" s="495"/>
      <c r="AE65" s="496">
        <f t="shared" si="112"/>
        <v>0</v>
      </c>
      <c r="AF65" s="501">
        <f t="shared" si="113"/>
        <v>0</v>
      </c>
      <c r="AG65" s="502"/>
      <c r="AH65" s="498">
        <f t="shared" si="114"/>
        <v>0</v>
      </c>
      <c r="AI65" s="499"/>
      <c r="AJ65" s="499"/>
      <c r="AK65" s="499"/>
      <c r="AL65" s="503"/>
      <c r="AM65" s="496">
        <f t="shared" si="115"/>
        <v>0</v>
      </c>
      <c r="AN65" s="495"/>
      <c r="AO65" s="496">
        <f t="shared" si="116"/>
        <v>0</v>
      </c>
      <c r="AP65" s="499"/>
      <c r="AQ65" s="499"/>
      <c r="AR65" s="495"/>
      <c r="AS65" s="503"/>
      <c r="AT65" s="496">
        <f t="shared" si="89"/>
        <v>0</v>
      </c>
      <c r="AU65" s="495"/>
      <c r="AV65" s="501">
        <f t="shared" si="90"/>
        <v>0</v>
      </c>
      <c r="AW65" s="225"/>
      <c r="AX65" s="493"/>
      <c r="AY65" s="494"/>
      <c r="AZ65" s="495"/>
      <c r="BA65" s="495"/>
      <c r="BB65" s="495"/>
      <c r="BC65" s="496">
        <f t="shared" si="117"/>
        <v>0</v>
      </c>
      <c r="BD65" s="501">
        <f t="shared" si="118"/>
        <v>0</v>
      </c>
      <c r="BE65" s="502"/>
      <c r="BF65" s="498">
        <f t="shared" si="119"/>
        <v>0</v>
      </c>
      <c r="BG65" s="499"/>
      <c r="BH65" s="499"/>
      <c r="BI65" s="499"/>
      <c r="BJ65" s="503"/>
      <c r="BK65" s="496">
        <f t="shared" si="120"/>
        <v>0</v>
      </c>
      <c r="BL65" s="495"/>
      <c r="BM65" s="496">
        <f t="shared" si="121"/>
        <v>0</v>
      </c>
      <c r="BN65" s="499"/>
      <c r="BO65" s="499"/>
      <c r="BP65" s="495"/>
      <c r="BQ65" s="503"/>
      <c r="BR65" s="496">
        <f t="shared" si="91"/>
        <v>0</v>
      </c>
      <c r="BS65" s="495"/>
      <c r="BT65" s="501">
        <f t="shared" si="92"/>
        <v>0</v>
      </c>
      <c r="BU65" s="225"/>
      <c r="BV65" s="493"/>
      <c r="BW65" s="494"/>
      <c r="BX65" s="495"/>
      <c r="BY65" s="495"/>
      <c r="BZ65" s="495"/>
      <c r="CA65" s="496">
        <f t="shared" si="122"/>
        <v>0</v>
      </c>
      <c r="CB65" s="501">
        <f t="shared" si="123"/>
        <v>0</v>
      </c>
      <c r="CC65" s="502"/>
      <c r="CD65" s="498">
        <f t="shared" si="124"/>
        <v>0</v>
      </c>
      <c r="CE65" s="499"/>
      <c r="CF65" s="499"/>
      <c r="CG65" s="499"/>
      <c r="CH65" s="503"/>
      <c r="CI65" s="496">
        <f t="shared" si="125"/>
        <v>0</v>
      </c>
      <c r="CJ65" s="495"/>
      <c r="CK65" s="496">
        <f t="shared" si="126"/>
        <v>0</v>
      </c>
      <c r="CL65" s="499"/>
      <c r="CM65" s="499"/>
      <c r="CN65" s="495"/>
      <c r="CO65" s="503"/>
      <c r="CP65" s="496">
        <f t="shared" si="93"/>
        <v>0</v>
      </c>
      <c r="CQ65" s="495"/>
      <c r="CR65" s="501">
        <f t="shared" si="94"/>
        <v>0</v>
      </c>
      <c r="CS65" s="225"/>
      <c r="CT65" s="493"/>
      <c r="CU65" s="494"/>
      <c r="CV65" s="495"/>
      <c r="CW65" s="495"/>
      <c r="CX65" s="495"/>
      <c r="CY65" s="496">
        <f t="shared" si="127"/>
        <v>0</v>
      </c>
      <c r="CZ65" s="501">
        <f t="shared" si="128"/>
        <v>0</v>
      </c>
      <c r="DA65" s="502"/>
      <c r="DB65" s="498">
        <f t="shared" si="129"/>
        <v>0</v>
      </c>
      <c r="DC65" s="499"/>
      <c r="DD65" s="499"/>
      <c r="DE65" s="499"/>
      <c r="DF65" s="503"/>
      <c r="DG65" s="496">
        <f t="shared" si="130"/>
        <v>0</v>
      </c>
      <c r="DH65" s="495"/>
      <c r="DI65" s="496">
        <f t="shared" si="131"/>
        <v>0</v>
      </c>
      <c r="DJ65" s="499"/>
      <c r="DK65" s="499"/>
      <c r="DL65" s="495"/>
      <c r="DM65" s="503"/>
      <c r="DN65" s="496">
        <f t="shared" si="95"/>
        <v>0</v>
      </c>
      <c r="DO65" s="495"/>
      <c r="DP65" s="501">
        <f t="shared" si="96"/>
        <v>0</v>
      </c>
      <c r="DQ65" s="225"/>
      <c r="DR65" s="493"/>
      <c r="DS65" s="494"/>
      <c r="DT65" s="495"/>
      <c r="DU65" s="495"/>
      <c r="DV65" s="495"/>
      <c r="DW65" s="496">
        <f t="shared" si="132"/>
        <v>0</v>
      </c>
      <c r="DX65" s="501">
        <f t="shared" si="133"/>
        <v>0</v>
      </c>
      <c r="DY65" s="502"/>
      <c r="DZ65" s="498">
        <f t="shared" si="134"/>
        <v>0</v>
      </c>
      <c r="EA65" s="499"/>
      <c r="EB65" s="499"/>
      <c r="EC65" s="499"/>
      <c r="ED65" s="503"/>
      <c r="EE65" s="496">
        <f t="shared" si="135"/>
        <v>0</v>
      </c>
      <c r="EF65" s="495"/>
      <c r="EG65" s="496">
        <f t="shared" si="136"/>
        <v>0</v>
      </c>
      <c r="EH65" s="499"/>
      <c r="EI65" s="499"/>
      <c r="EJ65" s="495"/>
      <c r="EK65" s="503"/>
      <c r="EL65" s="496">
        <f t="shared" si="97"/>
        <v>0</v>
      </c>
      <c r="EM65" s="495"/>
      <c r="EN65" s="501">
        <f t="shared" si="98"/>
        <v>0</v>
      </c>
      <c r="EO65" s="225"/>
      <c r="EP65" s="493"/>
      <c r="EQ65" s="494"/>
      <c r="ER65" s="495"/>
      <c r="ES65" s="495"/>
      <c r="ET65" s="495"/>
      <c r="EU65" s="496">
        <f t="shared" si="137"/>
        <v>0</v>
      </c>
      <c r="EV65" s="501">
        <f t="shared" si="138"/>
        <v>0</v>
      </c>
      <c r="EW65" s="502"/>
      <c r="EX65" s="498">
        <f t="shared" si="139"/>
        <v>0</v>
      </c>
      <c r="EY65" s="499"/>
      <c r="EZ65" s="499"/>
      <c r="FA65" s="499"/>
      <c r="FB65" s="503"/>
      <c r="FC65" s="496">
        <f t="shared" si="140"/>
        <v>0</v>
      </c>
      <c r="FD65" s="495"/>
      <c r="FE65" s="496">
        <f t="shared" si="141"/>
        <v>0</v>
      </c>
      <c r="FF65" s="499"/>
      <c r="FG65" s="499"/>
      <c r="FH65" s="495"/>
      <c r="FI65" s="503"/>
      <c r="FJ65" s="496">
        <f t="shared" si="99"/>
        <v>0</v>
      </c>
      <c r="FK65" s="495"/>
      <c r="FL65" s="501">
        <f t="shared" si="100"/>
        <v>0</v>
      </c>
      <c r="FM65" s="225"/>
      <c r="FN65" s="493"/>
      <c r="FO65" s="494"/>
      <c r="FP65" s="495"/>
      <c r="FQ65" s="495"/>
      <c r="FR65" s="495"/>
      <c r="FS65" s="496">
        <f t="shared" si="142"/>
        <v>0</v>
      </c>
      <c r="FT65" s="501">
        <f t="shared" si="143"/>
        <v>0</v>
      </c>
      <c r="FU65" s="502"/>
      <c r="FV65" s="498">
        <f t="shared" si="144"/>
        <v>0</v>
      </c>
      <c r="FW65" s="499"/>
      <c r="FX65" s="499"/>
      <c r="FY65" s="499"/>
      <c r="FZ65" s="503"/>
      <c r="GA65" s="496">
        <f t="shared" si="145"/>
        <v>0</v>
      </c>
      <c r="GB65" s="495"/>
      <c r="GC65" s="496">
        <f t="shared" si="146"/>
        <v>0</v>
      </c>
      <c r="GD65" s="499"/>
      <c r="GE65" s="499"/>
      <c r="GF65" s="495"/>
      <c r="GG65" s="503"/>
      <c r="GH65" s="496">
        <f t="shared" si="101"/>
        <v>0</v>
      </c>
      <c r="GI65" s="495"/>
      <c r="GJ65" s="501">
        <f t="shared" si="102"/>
        <v>0</v>
      </c>
      <c r="GK65" s="225"/>
      <c r="GL65" s="493"/>
      <c r="GM65" s="494"/>
      <c r="GN65" s="495"/>
      <c r="GO65" s="495"/>
      <c r="GP65" s="495"/>
      <c r="GQ65" s="496">
        <f t="shared" si="147"/>
        <v>0</v>
      </c>
      <c r="GR65" s="501">
        <f t="shared" si="148"/>
        <v>0</v>
      </c>
      <c r="GS65" s="502"/>
      <c r="GT65" s="498">
        <f t="shared" si="149"/>
        <v>0</v>
      </c>
      <c r="GU65" s="499"/>
      <c r="GV65" s="499"/>
      <c r="GW65" s="499"/>
      <c r="GX65" s="503"/>
      <c r="GY65" s="496">
        <f t="shared" si="150"/>
        <v>0</v>
      </c>
      <c r="GZ65" s="495"/>
      <c r="HA65" s="496">
        <f t="shared" si="151"/>
        <v>0</v>
      </c>
      <c r="HB65" s="499"/>
      <c r="HC65" s="499"/>
      <c r="HD65" s="495"/>
      <c r="HE65" s="503"/>
      <c r="HF65" s="496">
        <f t="shared" si="103"/>
        <v>0</v>
      </c>
      <c r="HG65" s="495"/>
      <c r="HH65" s="501">
        <f t="shared" si="104"/>
        <v>0</v>
      </c>
      <c r="HI65" s="225"/>
      <c r="HJ65" s="493"/>
      <c r="HK65" s="494"/>
      <c r="HL65" s="495"/>
      <c r="HM65" s="495"/>
      <c r="HN65" s="495"/>
      <c r="HO65" s="496">
        <f t="shared" si="152"/>
        <v>0</v>
      </c>
      <c r="HP65" s="501">
        <f t="shared" si="153"/>
        <v>0</v>
      </c>
      <c r="HQ65" s="502"/>
      <c r="HR65" s="498">
        <f t="shared" si="154"/>
        <v>0</v>
      </c>
      <c r="HS65" s="499"/>
      <c r="HT65" s="499"/>
      <c r="HU65" s="499"/>
      <c r="HV65" s="503"/>
      <c r="HW65" s="496">
        <f t="shared" si="155"/>
        <v>0</v>
      </c>
      <c r="HX65" s="495"/>
      <c r="HY65" s="496">
        <f t="shared" si="156"/>
        <v>0</v>
      </c>
      <c r="HZ65" s="499"/>
      <c r="IA65" s="499"/>
      <c r="IB65" s="495"/>
      <c r="IC65" s="503"/>
      <c r="ID65" s="496">
        <f t="shared" si="105"/>
        <v>0</v>
      </c>
      <c r="IE65" s="495"/>
      <c r="IF65" s="501">
        <f t="shared" si="106"/>
        <v>0</v>
      </c>
      <c r="IG65" s="225"/>
      <c r="IH65" s="225"/>
    </row>
    <row r="66" spans="1:242" ht="12" customHeight="1" x14ac:dyDescent="0.25">
      <c r="A66" s="225"/>
      <c r="B66" s="493"/>
      <c r="C66" s="494"/>
      <c r="D66" s="495"/>
      <c r="E66" s="495"/>
      <c r="F66" s="495"/>
      <c r="G66" s="496">
        <f t="shared" si="107"/>
        <v>0</v>
      </c>
      <c r="H66" s="501">
        <f t="shared" si="108"/>
        <v>0</v>
      </c>
      <c r="I66" s="502"/>
      <c r="J66" s="498">
        <f t="shared" si="109"/>
        <v>0</v>
      </c>
      <c r="K66" s="499"/>
      <c r="L66" s="499"/>
      <c r="M66" s="499"/>
      <c r="N66" s="503"/>
      <c r="O66" s="496">
        <f t="shared" si="110"/>
        <v>0</v>
      </c>
      <c r="P66" s="495"/>
      <c r="Q66" s="496">
        <f t="shared" si="111"/>
        <v>0</v>
      </c>
      <c r="R66" s="499"/>
      <c r="S66" s="499"/>
      <c r="T66" s="495"/>
      <c r="U66" s="503"/>
      <c r="V66" s="496">
        <f t="shared" si="87"/>
        <v>0</v>
      </c>
      <c r="W66" s="495"/>
      <c r="X66" s="501">
        <f t="shared" si="88"/>
        <v>0</v>
      </c>
      <c r="Y66" s="225"/>
      <c r="Z66" s="493"/>
      <c r="AA66" s="494"/>
      <c r="AB66" s="495"/>
      <c r="AC66" s="495"/>
      <c r="AD66" s="495"/>
      <c r="AE66" s="496">
        <f t="shared" si="112"/>
        <v>0</v>
      </c>
      <c r="AF66" s="501">
        <f t="shared" si="113"/>
        <v>0</v>
      </c>
      <c r="AG66" s="502"/>
      <c r="AH66" s="498">
        <f t="shared" si="114"/>
        <v>0</v>
      </c>
      <c r="AI66" s="499"/>
      <c r="AJ66" s="499"/>
      <c r="AK66" s="499"/>
      <c r="AL66" s="503"/>
      <c r="AM66" s="496">
        <f t="shared" si="115"/>
        <v>0</v>
      </c>
      <c r="AN66" s="495"/>
      <c r="AO66" s="496">
        <f t="shared" si="116"/>
        <v>0</v>
      </c>
      <c r="AP66" s="499"/>
      <c r="AQ66" s="499"/>
      <c r="AR66" s="495"/>
      <c r="AS66" s="503"/>
      <c r="AT66" s="496">
        <f t="shared" si="89"/>
        <v>0</v>
      </c>
      <c r="AU66" s="495"/>
      <c r="AV66" s="501">
        <f t="shared" si="90"/>
        <v>0</v>
      </c>
      <c r="AW66" s="225"/>
      <c r="AX66" s="493"/>
      <c r="AY66" s="494"/>
      <c r="AZ66" s="495"/>
      <c r="BA66" s="495"/>
      <c r="BB66" s="495"/>
      <c r="BC66" s="496">
        <f t="shared" si="117"/>
        <v>0</v>
      </c>
      <c r="BD66" s="501">
        <f t="shared" si="118"/>
        <v>0</v>
      </c>
      <c r="BE66" s="502"/>
      <c r="BF66" s="498">
        <f t="shared" si="119"/>
        <v>0</v>
      </c>
      <c r="BG66" s="499"/>
      <c r="BH66" s="499"/>
      <c r="BI66" s="499"/>
      <c r="BJ66" s="503"/>
      <c r="BK66" s="496">
        <f t="shared" si="120"/>
        <v>0</v>
      </c>
      <c r="BL66" s="495"/>
      <c r="BM66" s="496">
        <f t="shared" si="121"/>
        <v>0</v>
      </c>
      <c r="BN66" s="499"/>
      <c r="BO66" s="499"/>
      <c r="BP66" s="495"/>
      <c r="BQ66" s="503"/>
      <c r="BR66" s="496">
        <f t="shared" si="91"/>
        <v>0</v>
      </c>
      <c r="BS66" s="495"/>
      <c r="BT66" s="501">
        <f t="shared" si="92"/>
        <v>0</v>
      </c>
      <c r="BU66" s="225"/>
      <c r="BV66" s="493"/>
      <c r="BW66" s="494"/>
      <c r="BX66" s="495"/>
      <c r="BY66" s="495"/>
      <c r="BZ66" s="495"/>
      <c r="CA66" s="496">
        <f t="shared" si="122"/>
        <v>0</v>
      </c>
      <c r="CB66" s="501">
        <f t="shared" si="123"/>
        <v>0</v>
      </c>
      <c r="CC66" s="502"/>
      <c r="CD66" s="498">
        <f t="shared" si="124"/>
        <v>0</v>
      </c>
      <c r="CE66" s="499"/>
      <c r="CF66" s="499"/>
      <c r="CG66" s="499"/>
      <c r="CH66" s="503"/>
      <c r="CI66" s="496">
        <f t="shared" si="125"/>
        <v>0</v>
      </c>
      <c r="CJ66" s="495"/>
      <c r="CK66" s="496">
        <f t="shared" si="126"/>
        <v>0</v>
      </c>
      <c r="CL66" s="499"/>
      <c r="CM66" s="499"/>
      <c r="CN66" s="495"/>
      <c r="CO66" s="503"/>
      <c r="CP66" s="496">
        <f t="shared" si="93"/>
        <v>0</v>
      </c>
      <c r="CQ66" s="495"/>
      <c r="CR66" s="501">
        <f t="shared" si="94"/>
        <v>0</v>
      </c>
      <c r="CS66" s="225"/>
      <c r="CT66" s="493"/>
      <c r="CU66" s="494"/>
      <c r="CV66" s="495"/>
      <c r="CW66" s="495"/>
      <c r="CX66" s="495"/>
      <c r="CY66" s="496">
        <f t="shared" si="127"/>
        <v>0</v>
      </c>
      <c r="CZ66" s="501">
        <f t="shared" si="128"/>
        <v>0</v>
      </c>
      <c r="DA66" s="502"/>
      <c r="DB66" s="498">
        <f t="shared" si="129"/>
        <v>0</v>
      </c>
      <c r="DC66" s="499"/>
      <c r="DD66" s="499"/>
      <c r="DE66" s="499"/>
      <c r="DF66" s="503"/>
      <c r="DG66" s="496">
        <f t="shared" si="130"/>
        <v>0</v>
      </c>
      <c r="DH66" s="495"/>
      <c r="DI66" s="496">
        <f t="shared" si="131"/>
        <v>0</v>
      </c>
      <c r="DJ66" s="499"/>
      <c r="DK66" s="499"/>
      <c r="DL66" s="495"/>
      <c r="DM66" s="503"/>
      <c r="DN66" s="496">
        <f t="shared" si="95"/>
        <v>0</v>
      </c>
      <c r="DO66" s="495"/>
      <c r="DP66" s="501">
        <f t="shared" si="96"/>
        <v>0</v>
      </c>
      <c r="DQ66" s="225"/>
      <c r="DR66" s="493"/>
      <c r="DS66" s="494"/>
      <c r="DT66" s="495"/>
      <c r="DU66" s="495"/>
      <c r="DV66" s="495"/>
      <c r="DW66" s="496">
        <f t="shared" si="132"/>
        <v>0</v>
      </c>
      <c r="DX66" s="501">
        <f t="shared" si="133"/>
        <v>0</v>
      </c>
      <c r="DY66" s="502"/>
      <c r="DZ66" s="498">
        <f t="shared" si="134"/>
        <v>0</v>
      </c>
      <c r="EA66" s="499"/>
      <c r="EB66" s="499"/>
      <c r="EC66" s="499"/>
      <c r="ED66" s="503"/>
      <c r="EE66" s="496">
        <f t="shared" si="135"/>
        <v>0</v>
      </c>
      <c r="EF66" s="495"/>
      <c r="EG66" s="496">
        <f t="shared" si="136"/>
        <v>0</v>
      </c>
      <c r="EH66" s="499"/>
      <c r="EI66" s="499"/>
      <c r="EJ66" s="495"/>
      <c r="EK66" s="503"/>
      <c r="EL66" s="496">
        <f t="shared" si="97"/>
        <v>0</v>
      </c>
      <c r="EM66" s="495"/>
      <c r="EN66" s="501">
        <f t="shared" si="98"/>
        <v>0</v>
      </c>
      <c r="EO66" s="225"/>
      <c r="EP66" s="493"/>
      <c r="EQ66" s="494"/>
      <c r="ER66" s="495"/>
      <c r="ES66" s="495"/>
      <c r="ET66" s="495"/>
      <c r="EU66" s="496">
        <f t="shared" si="137"/>
        <v>0</v>
      </c>
      <c r="EV66" s="501">
        <f t="shared" si="138"/>
        <v>0</v>
      </c>
      <c r="EW66" s="502"/>
      <c r="EX66" s="498">
        <f t="shared" si="139"/>
        <v>0</v>
      </c>
      <c r="EY66" s="499"/>
      <c r="EZ66" s="499"/>
      <c r="FA66" s="499"/>
      <c r="FB66" s="503"/>
      <c r="FC66" s="496">
        <f t="shared" si="140"/>
        <v>0</v>
      </c>
      <c r="FD66" s="495"/>
      <c r="FE66" s="496">
        <f t="shared" si="141"/>
        <v>0</v>
      </c>
      <c r="FF66" s="499"/>
      <c r="FG66" s="499"/>
      <c r="FH66" s="495"/>
      <c r="FI66" s="503"/>
      <c r="FJ66" s="496">
        <f t="shared" si="99"/>
        <v>0</v>
      </c>
      <c r="FK66" s="495"/>
      <c r="FL66" s="501">
        <f t="shared" si="100"/>
        <v>0</v>
      </c>
      <c r="FM66" s="225"/>
      <c r="FN66" s="493"/>
      <c r="FO66" s="494"/>
      <c r="FP66" s="495"/>
      <c r="FQ66" s="495"/>
      <c r="FR66" s="495"/>
      <c r="FS66" s="496">
        <f t="shared" si="142"/>
        <v>0</v>
      </c>
      <c r="FT66" s="501">
        <f t="shared" si="143"/>
        <v>0</v>
      </c>
      <c r="FU66" s="502"/>
      <c r="FV66" s="498">
        <f t="shared" si="144"/>
        <v>0</v>
      </c>
      <c r="FW66" s="499"/>
      <c r="FX66" s="499"/>
      <c r="FY66" s="499"/>
      <c r="FZ66" s="503"/>
      <c r="GA66" s="496">
        <f t="shared" si="145"/>
        <v>0</v>
      </c>
      <c r="GB66" s="495"/>
      <c r="GC66" s="496">
        <f t="shared" si="146"/>
        <v>0</v>
      </c>
      <c r="GD66" s="499"/>
      <c r="GE66" s="499"/>
      <c r="GF66" s="495"/>
      <c r="GG66" s="503"/>
      <c r="GH66" s="496">
        <f t="shared" si="101"/>
        <v>0</v>
      </c>
      <c r="GI66" s="495"/>
      <c r="GJ66" s="501">
        <f t="shared" si="102"/>
        <v>0</v>
      </c>
      <c r="GK66" s="225"/>
      <c r="GL66" s="493"/>
      <c r="GM66" s="494"/>
      <c r="GN66" s="495"/>
      <c r="GO66" s="495"/>
      <c r="GP66" s="495"/>
      <c r="GQ66" s="496">
        <f t="shared" si="147"/>
        <v>0</v>
      </c>
      <c r="GR66" s="501">
        <f t="shared" si="148"/>
        <v>0</v>
      </c>
      <c r="GS66" s="502"/>
      <c r="GT66" s="498">
        <f t="shared" si="149"/>
        <v>0</v>
      </c>
      <c r="GU66" s="499"/>
      <c r="GV66" s="499"/>
      <c r="GW66" s="499"/>
      <c r="GX66" s="503"/>
      <c r="GY66" s="496">
        <f t="shared" si="150"/>
        <v>0</v>
      </c>
      <c r="GZ66" s="495"/>
      <c r="HA66" s="496">
        <f t="shared" si="151"/>
        <v>0</v>
      </c>
      <c r="HB66" s="499"/>
      <c r="HC66" s="499"/>
      <c r="HD66" s="495"/>
      <c r="HE66" s="503"/>
      <c r="HF66" s="496">
        <f t="shared" si="103"/>
        <v>0</v>
      </c>
      <c r="HG66" s="495"/>
      <c r="HH66" s="501">
        <f t="shared" si="104"/>
        <v>0</v>
      </c>
      <c r="HI66" s="225"/>
      <c r="HJ66" s="493"/>
      <c r="HK66" s="494"/>
      <c r="HL66" s="495"/>
      <c r="HM66" s="495"/>
      <c r="HN66" s="495"/>
      <c r="HO66" s="496">
        <f t="shared" si="152"/>
        <v>0</v>
      </c>
      <c r="HP66" s="501">
        <f t="shared" si="153"/>
        <v>0</v>
      </c>
      <c r="HQ66" s="502"/>
      <c r="HR66" s="498">
        <f t="shared" si="154"/>
        <v>0</v>
      </c>
      <c r="HS66" s="499"/>
      <c r="HT66" s="499"/>
      <c r="HU66" s="499"/>
      <c r="HV66" s="503"/>
      <c r="HW66" s="496">
        <f t="shared" si="155"/>
        <v>0</v>
      </c>
      <c r="HX66" s="495"/>
      <c r="HY66" s="496">
        <f t="shared" si="156"/>
        <v>0</v>
      </c>
      <c r="HZ66" s="499"/>
      <c r="IA66" s="499"/>
      <c r="IB66" s="495"/>
      <c r="IC66" s="503"/>
      <c r="ID66" s="496">
        <f t="shared" si="105"/>
        <v>0</v>
      </c>
      <c r="IE66" s="495"/>
      <c r="IF66" s="501">
        <f t="shared" si="106"/>
        <v>0</v>
      </c>
      <c r="IG66" s="225"/>
      <c r="IH66" s="225"/>
    </row>
    <row r="67" spans="1:242" ht="12" customHeight="1" thickBot="1" x14ac:dyDescent="0.3">
      <c r="A67" s="225"/>
      <c r="B67" s="514"/>
      <c r="C67" s="515"/>
      <c r="D67" s="516"/>
      <c r="E67" s="516"/>
      <c r="F67" s="516"/>
      <c r="G67" s="553">
        <f>E67+F67</f>
        <v>0</v>
      </c>
      <c r="H67" s="554">
        <f>C67+D67+G67</f>
        <v>0</v>
      </c>
      <c r="I67" s="623"/>
      <c r="J67" s="624">
        <f>F67*I67</f>
        <v>0</v>
      </c>
      <c r="K67" s="625"/>
      <c r="L67" s="625"/>
      <c r="M67" s="625"/>
      <c r="N67" s="626"/>
      <c r="O67" s="553">
        <f>M67*N67</f>
        <v>0</v>
      </c>
      <c r="P67" s="516"/>
      <c r="Q67" s="553">
        <f>O67-P67</f>
        <v>0</v>
      </c>
      <c r="R67" s="625"/>
      <c r="S67" s="625"/>
      <c r="T67" s="516"/>
      <c r="U67" s="626"/>
      <c r="V67" s="553">
        <f>T67*U67</f>
        <v>0</v>
      </c>
      <c r="W67" s="516"/>
      <c r="X67" s="554">
        <f>V67-W67</f>
        <v>0</v>
      </c>
      <c r="Y67" s="225"/>
      <c r="Z67" s="514"/>
      <c r="AA67" s="515"/>
      <c r="AB67" s="516"/>
      <c r="AC67" s="516"/>
      <c r="AD67" s="516"/>
      <c r="AE67" s="553">
        <f>AC67+AD67</f>
        <v>0</v>
      </c>
      <c r="AF67" s="554">
        <f>AA67+AB67+AE67</f>
        <v>0</v>
      </c>
      <c r="AG67" s="623"/>
      <c r="AH67" s="624">
        <f>AD67*AG67</f>
        <v>0</v>
      </c>
      <c r="AI67" s="625"/>
      <c r="AJ67" s="625"/>
      <c r="AK67" s="625"/>
      <c r="AL67" s="626"/>
      <c r="AM67" s="553">
        <f>AK67*AL67</f>
        <v>0</v>
      </c>
      <c r="AN67" s="516"/>
      <c r="AO67" s="553">
        <f>AM67-AN67</f>
        <v>0</v>
      </c>
      <c r="AP67" s="625"/>
      <c r="AQ67" s="625"/>
      <c r="AR67" s="516"/>
      <c r="AS67" s="626"/>
      <c r="AT67" s="553">
        <f>AR67*AS67</f>
        <v>0</v>
      </c>
      <c r="AU67" s="516"/>
      <c r="AV67" s="554">
        <f>AT67-AU67</f>
        <v>0</v>
      </c>
      <c r="AW67" s="225"/>
      <c r="AX67" s="514"/>
      <c r="AY67" s="515"/>
      <c r="AZ67" s="516"/>
      <c r="BA67" s="516"/>
      <c r="BB67" s="516"/>
      <c r="BC67" s="553">
        <f>BA67+BB67</f>
        <v>0</v>
      </c>
      <c r="BD67" s="554">
        <f>AY67+AZ67+BC67</f>
        <v>0</v>
      </c>
      <c r="BE67" s="623"/>
      <c r="BF67" s="624">
        <f>BB67*BE67</f>
        <v>0</v>
      </c>
      <c r="BG67" s="625"/>
      <c r="BH67" s="625"/>
      <c r="BI67" s="625"/>
      <c r="BJ67" s="626"/>
      <c r="BK67" s="553">
        <f>BI67*BJ67</f>
        <v>0</v>
      </c>
      <c r="BL67" s="516"/>
      <c r="BM67" s="553">
        <f>BK67-BL67</f>
        <v>0</v>
      </c>
      <c r="BN67" s="625"/>
      <c r="BO67" s="625"/>
      <c r="BP67" s="516"/>
      <c r="BQ67" s="626"/>
      <c r="BR67" s="553">
        <f>BP67*BQ67</f>
        <v>0</v>
      </c>
      <c r="BS67" s="516"/>
      <c r="BT67" s="554">
        <f>BR67-BS67</f>
        <v>0</v>
      </c>
      <c r="BU67" s="225"/>
      <c r="BV67" s="514"/>
      <c r="BW67" s="515"/>
      <c r="BX67" s="516"/>
      <c r="BY67" s="516"/>
      <c r="BZ67" s="516"/>
      <c r="CA67" s="553">
        <f>BY67+BZ67</f>
        <v>0</v>
      </c>
      <c r="CB67" s="554">
        <f>BW67+BX67+CA67</f>
        <v>0</v>
      </c>
      <c r="CC67" s="623"/>
      <c r="CD67" s="624">
        <f>BZ67*CC67</f>
        <v>0</v>
      </c>
      <c r="CE67" s="625"/>
      <c r="CF67" s="625"/>
      <c r="CG67" s="625"/>
      <c r="CH67" s="626"/>
      <c r="CI67" s="553">
        <f>CG67*CH67</f>
        <v>0</v>
      </c>
      <c r="CJ67" s="516"/>
      <c r="CK67" s="553">
        <f>CI67-CJ67</f>
        <v>0</v>
      </c>
      <c r="CL67" s="625"/>
      <c r="CM67" s="625"/>
      <c r="CN67" s="516"/>
      <c r="CO67" s="626"/>
      <c r="CP67" s="553">
        <f>CN67*CO67</f>
        <v>0</v>
      </c>
      <c r="CQ67" s="516"/>
      <c r="CR67" s="554">
        <f>CP67-CQ67</f>
        <v>0</v>
      </c>
      <c r="CS67" s="225"/>
      <c r="CT67" s="514"/>
      <c r="CU67" s="515"/>
      <c r="CV67" s="516"/>
      <c r="CW67" s="516"/>
      <c r="CX67" s="516"/>
      <c r="CY67" s="553">
        <f>CW67+CX67</f>
        <v>0</v>
      </c>
      <c r="CZ67" s="554">
        <f>CU67+CV67+CY67</f>
        <v>0</v>
      </c>
      <c r="DA67" s="623"/>
      <c r="DB67" s="624">
        <f>CX67*DA67</f>
        <v>0</v>
      </c>
      <c r="DC67" s="625"/>
      <c r="DD67" s="625"/>
      <c r="DE67" s="625"/>
      <c r="DF67" s="626"/>
      <c r="DG67" s="553">
        <f>DE67*DF67</f>
        <v>0</v>
      </c>
      <c r="DH67" s="516"/>
      <c r="DI67" s="553">
        <f>DG67-DH67</f>
        <v>0</v>
      </c>
      <c r="DJ67" s="625"/>
      <c r="DK67" s="625"/>
      <c r="DL67" s="516"/>
      <c r="DM67" s="626"/>
      <c r="DN67" s="553">
        <f>DL67*DM67</f>
        <v>0</v>
      </c>
      <c r="DO67" s="516"/>
      <c r="DP67" s="554">
        <f>DN67-DO67</f>
        <v>0</v>
      </c>
      <c r="DQ67" s="225"/>
      <c r="DR67" s="514"/>
      <c r="DS67" s="515"/>
      <c r="DT67" s="516"/>
      <c r="DU67" s="516"/>
      <c r="DV67" s="516"/>
      <c r="DW67" s="553">
        <f>DU67+DV67</f>
        <v>0</v>
      </c>
      <c r="DX67" s="554">
        <f>DS67+DT67+DW67</f>
        <v>0</v>
      </c>
      <c r="DY67" s="623"/>
      <c r="DZ67" s="624">
        <f>DV67*DY67</f>
        <v>0</v>
      </c>
      <c r="EA67" s="625"/>
      <c r="EB67" s="625"/>
      <c r="EC67" s="625"/>
      <c r="ED67" s="626"/>
      <c r="EE67" s="553">
        <f>EC67*ED67</f>
        <v>0</v>
      </c>
      <c r="EF67" s="516"/>
      <c r="EG67" s="553">
        <f>EE67-EF67</f>
        <v>0</v>
      </c>
      <c r="EH67" s="625"/>
      <c r="EI67" s="625"/>
      <c r="EJ67" s="516"/>
      <c r="EK67" s="626"/>
      <c r="EL67" s="553">
        <f>EJ67*EK67</f>
        <v>0</v>
      </c>
      <c r="EM67" s="516"/>
      <c r="EN67" s="554">
        <f>EL67-EM67</f>
        <v>0</v>
      </c>
      <c r="EO67" s="225"/>
      <c r="EP67" s="514"/>
      <c r="EQ67" s="515"/>
      <c r="ER67" s="516"/>
      <c r="ES67" s="516"/>
      <c r="ET67" s="516"/>
      <c r="EU67" s="553">
        <f>ES67+ET67</f>
        <v>0</v>
      </c>
      <c r="EV67" s="554">
        <f>EQ67+ER67+EU67</f>
        <v>0</v>
      </c>
      <c r="EW67" s="623"/>
      <c r="EX67" s="624">
        <f>ET67*EW67</f>
        <v>0</v>
      </c>
      <c r="EY67" s="625"/>
      <c r="EZ67" s="625"/>
      <c r="FA67" s="625"/>
      <c r="FB67" s="626"/>
      <c r="FC67" s="553">
        <f>FA67*FB67</f>
        <v>0</v>
      </c>
      <c r="FD67" s="516"/>
      <c r="FE67" s="553">
        <f>FC67-FD67</f>
        <v>0</v>
      </c>
      <c r="FF67" s="625"/>
      <c r="FG67" s="625"/>
      <c r="FH67" s="516"/>
      <c r="FI67" s="626"/>
      <c r="FJ67" s="553">
        <f>FH67*FI67</f>
        <v>0</v>
      </c>
      <c r="FK67" s="516"/>
      <c r="FL67" s="554">
        <f>FJ67-FK67</f>
        <v>0</v>
      </c>
      <c r="FM67" s="225"/>
      <c r="FN67" s="514"/>
      <c r="FO67" s="515"/>
      <c r="FP67" s="516"/>
      <c r="FQ67" s="516"/>
      <c r="FR67" s="516"/>
      <c r="FS67" s="553">
        <f>FQ67+FR67</f>
        <v>0</v>
      </c>
      <c r="FT67" s="554">
        <f>FO67+FP67+FS67</f>
        <v>0</v>
      </c>
      <c r="FU67" s="623"/>
      <c r="FV67" s="624">
        <f>FR67*FU67</f>
        <v>0</v>
      </c>
      <c r="FW67" s="625"/>
      <c r="FX67" s="625"/>
      <c r="FY67" s="625"/>
      <c r="FZ67" s="626"/>
      <c r="GA67" s="553">
        <f>FY67*FZ67</f>
        <v>0</v>
      </c>
      <c r="GB67" s="516"/>
      <c r="GC67" s="553">
        <f>GA67-GB67</f>
        <v>0</v>
      </c>
      <c r="GD67" s="625"/>
      <c r="GE67" s="625"/>
      <c r="GF67" s="516"/>
      <c r="GG67" s="626"/>
      <c r="GH67" s="553">
        <f>GF67*GG67</f>
        <v>0</v>
      </c>
      <c r="GI67" s="516"/>
      <c r="GJ67" s="554">
        <f>GH67-GI67</f>
        <v>0</v>
      </c>
      <c r="GK67" s="225"/>
      <c r="GL67" s="514"/>
      <c r="GM67" s="515"/>
      <c r="GN67" s="516"/>
      <c r="GO67" s="516"/>
      <c r="GP67" s="516"/>
      <c r="GQ67" s="553">
        <f>GO67+GP67</f>
        <v>0</v>
      </c>
      <c r="GR67" s="554">
        <f>GM67+GN67+GQ67</f>
        <v>0</v>
      </c>
      <c r="GS67" s="623"/>
      <c r="GT67" s="624">
        <f>GP67*GS67</f>
        <v>0</v>
      </c>
      <c r="GU67" s="625"/>
      <c r="GV67" s="625"/>
      <c r="GW67" s="625"/>
      <c r="GX67" s="626"/>
      <c r="GY67" s="553">
        <f>GW67*GX67</f>
        <v>0</v>
      </c>
      <c r="GZ67" s="516"/>
      <c r="HA67" s="553">
        <f>GY67-GZ67</f>
        <v>0</v>
      </c>
      <c r="HB67" s="625"/>
      <c r="HC67" s="625"/>
      <c r="HD67" s="516"/>
      <c r="HE67" s="626"/>
      <c r="HF67" s="553">
        <f>HD67*HE67</f>
        <v>0</v>
      </c>
      <c r="HG67" s="516"/>
      <c r="HH67" s="554">
        <f>HF67-HG67</f>
        <v>0</v>
      </c>
      <c r="HI67" s="225"/>
      <c r="HJ67" s="514"/>
      <c r="HK67" s="515"/>
      <c r="HL67" s="516"/>
      <c r="HM67" s="516"/>
      <c r="HN67" s="516"/>
      <c r="HO67" s="553">
        <f>HM67+HN67</f>
        <v>0</v>
      </c>
      <c r="HP67" s="554">
        <f>HK67+HL67+HO67</f>
        <v>0</v>
      </c>
      <c r="HQ67" s="623"/>
      <c r="HR67" s="624">
        <f>HN67*HQ67</f>
        <v>0</v>
      </c>
      <c r="HS67" s="625"/>
      <c r="HT67" s="625"/>
      <c r="HU67" s="625"/>
      <c r="HV67" s="626"/>
      <c r="HW67" s="553">
        <f>HU67*HV67</f>
        <v>0</v>
      </c>
      <c r="HX67" s="516"/>
      <c r="HY67" s="553">
        <f>HW67-HX67</f>
        <v>0</v>
      </c>
      <c r="HZ67" s="625"/>
      <c r="IA67" s="625"/>
      <c r="IB67" s="516"/>
      <c r="IC67" s="626"/>
      <c r="ID67" s="553">
        <f>IB67*IC67</f>
        <v>0</v>
      </c>
      <c r="IE67" s="516"/>
      <c r="IF67" s="554">
        <f>ID67-IE67</f>
        <v>0</v>
      </c>
      <c r="IG67" s="225"/>
      <c r="IH67" s="225"/>
    </row>
    <row r="68" spans="1:242" ht="12" customHeight="1" thickBot="1" x14ac:dyDescent="0.3">
      <c r="A68" s="622"/>
      <c r="B68" s="627" t="s">
        <v>1</v>
      </c>
      <c r="C68" s="628">
        <f t="shared" ref="C68:H68" si="157">SUM(C55:C67)</f>
        <v>0</v>
      </c>
      <c r="D68" s="629">
        <f t="shared" si="157"/>
        <v>0</v>
      </c>
      <c r="E68" s="629">
        <f t="shared" si="157"/>
        <v>0</v>
      </c>
      <c r="F68" s="629">
        <f t="shared" si="157"/>
        <v>0</v>
      </c>
      <c r="G68" s="629">
        <f t="shared" si="157"/>
        <v>0</v>
      </c>
      <c r="H68" s="630">
        <f t="shared" si="157"/>
        <v>0</v>
      </c>
      <c r="I68" s="631"/>
      <c r="J68" s="632">
        <f>SUM(J55:J67)</f>
        <v>0</v>
      </c>
      <c r="K68" s="633"/>
      <c r="L68" s="633"/>
      <c r="M68" s="633"/>
      <c r="N68" s="634"/>
      <c r="O68" s="629">
        <f>SUM(O55:O67)</f>
        <v>0</v>
      </c>
      <c r="P68" s="629">
        <f>SUM(P55:P67)</f>
        <v>0</v>
      </c>
      <c r="Q68" s="629">
        <f>SUM(Q55:Q67)</f>
        <v>0</v>
      </c>
      <c r="R68" s="633"/>
      <c r="S68" s="633"/>
      <c r="T68" s="635"/>
      <c r="U68" s="634"/>
      <c r="V68" s="629">
        <f>SUM(V55:V67)</f>
        <v>0</v>
      </c>
      <c r="W68" s="629">
        <f>SUM(W55:W67)</f>
        <v>0</v>
      </c>
      <c r="X68" s="630">
        <f>SUM(X55:X67)</f>
        <v>0</v>
      </c>
      <c r="Y68" s="622"/>
      <c r="Z68" s="627" t="s">
        <v>1</v>
      </c>
      <c r="AA68" s="628">
        <f t="shared" ref="AA68" si="158">SUM(AA55:AA67)</f>
        <v>0</v>
      </c>
      <c r="AB68" s="629">
        <f t="shared" ref="AB68" si="159">SUM(AB55:AB67)</f>
        <v>0</v>
      </c>
      <c r="AC68" s="629">
        <f t="shared" ref="AC68" si="160">SUM(AC55:AC67)</f>
        <v>0</v>
      </c>
      <c r="AD68" s="629">
        <f t="shared" ref="AD68" si="161">SUM(AD55:AD67)</f>
        <v>0</v>
      </c>
      <c r="AE68" s="629">
        <f t="shared" ref="AE68" si="162">SUM(AE55:AE67)</f>
        <v>0</v>
      </c>
      <c r="AF68" s="630">
        <f t="shared" ref="AF68" si="163">SUM(AF55:AF67)</f>
        <v>0</v>
      </c>
      <c r="AG68" s="631"/>
      <c r="AH68" s="632">
        <f>SUM(AH55:AH67)</f>
        <v>0</v>
      </c>
      <c r="AI68" s="633"/>
      <c r="AJ68" s="633"/>
      <c r="AK68" s="633"/>
      <c r="AL68" s="634"/>
      <c r="AM68" s="629">
        <f>SUM(AM55:AM67)</f>
        <v>0</v>
      </c>
      <c r="AN68" s="629">
        <f>SUM(AN55:AN67)</f>
        <v>0</v>
      </c>
      <c r="AO68" s="629">
        <f>SUM(AO55:AO67)</f>
        <v>0</v>
      </c>
      <c r="AP68" s="633"/>
      <c r="AQ68" s="633"/>
      <c r="AR68" s="635"/>
      <c r="AS68" s="634"/>
      <c r="AT68" s="629">
        <f>SUM(AT55:AT67)</f>
        <v>0</v>
      </c>
      <c r="AU68" s="629">
        <f>SUM(AU55:AU67)</f>
        <v>0</v>
      </c>
      <c r="AV68" s="630">
        <f>SUM(AV55:AV67)</f>
        <v>0</v>
      </c>
      <c r="AW68" s="622"/>
      <c r="AX68" s="627" t="s">
        <v>1</v>
      </c>
      <c r="AY68" s="628">
        <f t="shared" ref="AY68" si="164">SUM(AY55:AY67)</f>
        <v>0</v>
      </c>
      <c r="AZ68" s="629">
        <f t="shared" ref="AZ68" si="165">SUM(AZ55:AZ67)</f>
        <v>0</v>
      </c>
      <c r="BA68" s="629">
        <f t="shared" ref="BA68" si="166">SUM(BA55:BA67)</f>
        <v>0</v>
      </c>
      <c r="BB68" s="629">
        <f t="shared" ref="BB68" si="167">SUM(BB55:BB67)</f>
        <v>0</v>
      </c>
      <c r="BC68" s="629">
        <f t="shared" ref="BC68" si="168">SUM(BC55:BC67)</f>
        <v>0</v>
      </c>
      <c r="BD68" s="630">
        <f t="shared" ref="BD68" si="169">SUM(BD55:BD67)</f>
        <v>0</v>
      </c>
      <c r="BE68" s="631"/>
      <c r="BF68" s="632">
        <f>SUM(BF55:BF67)</f>
        <v>0</v>
      </c>
      <c r="BG68" s="633"/>
      <c r="BH68" s="633"/>
      <c r="BI68" s="633"/>
      <c r="BJ68" s="634"/>
      <c r="BK68" s="629">
        <f>SUM(BK55:BK67)</f>
        <v>0</v>
      </c>
      <c r="BL68" s="629">
        <f>SUM(BL55:BL67)</f>
        <v>0</v>
      </c>
      <c r="BM68" s="629">
        <f>SUM(BM55:BM67)</f>
        <v>0</v>
      </c>
      <c r="BN68" s="633"/>
      <c r="BO68" s="633"/>
      <c r="BP68" s="635"/>
      <c r="BQ68" s="634"/>
      <c r="BR68" s="629">
        <f>SUM(BR55:BR67)</f>
        <v>0</v>
      </c>
      <c r="BS68" s="629">
        <f>SUM(BS55:BS67)</f>
        <v>0</v>
      </c>
      <c r="BT68" s="630">
        <f>SUM(BT55:BT67)</f>
        <v>0</v>
      </c>
      <c r="BU68" s="622"/>
      <c r="BV68" s="627" t="s">
        <v>1</v>
      </c>
      <c r="BW68" s="628">
        <f t="shared" ref="BW68" si="170">SUM(BW55:BW67)</f>
        <v>0</v>
      </c>
      <c r="BX68" s="629">
        <f t="shared" ref="BX68" si="171">SUM(BX55:BX67)</f>
        <v>0</v>
      </c>
      <c r="BY68" s="629">
        <f t="shared" ref="BY68" si="172">SUM(BY55:BY67)</f>
        <v>0</v>
      </c>
      <c r="BZ68" s="629">
        <f t="shared" ref="BZ68" si="173">SUM(BZ55:BZ67)</f>
        <v>0</v>
      </c>
      <c r="CA68" s="629">
        <f t="shared" ref="CA68" si="174">SUM(CA55:CA67)</f>
        <v>0</v>
      </c>
      <c r="CB68" s="630">
        <f t="shared" ref="CB68" si="175">SUM(CB55:CB67)</f>
        <v>0</v>
      </c>
      <c r="CC68" s="631"/>
      <c r="CD68" s="632">
        <f>SUM(CD55:CD67)</f>
        <v>0</v>
      </c>
      <c r="CE68" s="633"/>
      <c r="CF68" s="633"/>
      <c r="CG68" s="633"/>
      <c r="CH68" s="634"/>
      <c r="CI68" s="629">
        <f>SUM(CI55:CI67)</f>
        <v>0</v>
      </c>
      <c r="CJ68" s="629">
        <f>SUM(CJ55:CJ67)</f>
        <v>0</v>
      </c>
      <c r="CK68" s="629">
        <f>SUM(CK55:CK67)</f>
        <v>0</v>
      </c>
      <c r="CL68" s="633"/>
      <c r="CM68" s="633"/>
      <c r="CN68" s="635"/>
      <c r="CO68" s="634"/>
      <c r="CP68" s="629">
        <f>SUM(CP55:CP67)</f>
        <v>0</v>
      </c>
      <c r="CQ68" s="629">
        <f>SUM(CQ55:CQ67)</f>
        <v>0</v>
      </c>
      <c r="CR68" s="630">
        <f>SUM(CR55:CR67)</f>
        <v>0</v>
      </c>
      <c r="CS68" s="622"/>
      <c r="CT68" s="627" t="s">
        <v>1</v>
      </c>
      <c r="CU68" s="628">
        <f t="shared" ref="CU68" si="176">SUM(CU55:CU67)</f>
        <v>0</v>
      </c>
      <c r="CV68" s="629">
        <f t="shared" ref="CV68" si="177">SUM(CV55:CV67)</f>
        <v>0</v>
      </c>
      <c r="CW68" s="629">
        <f t="shared" ref="CW68" si="178">SUM(CW55:CW67)</f>
        <v>0</v>
      </c>
      <c r="CX68" s="629">
        <f t="shared" ref="CX68" si="179">SUM(CX55:CX67)</f>
        <v>0</v>
      </c>
      <c r="CY68" s="629">
        <f t="shared" ref="CY68" si="180">SUM(CY55:CY67)</f>
        <v>0</v>
      </c>
      <c r="CZ68" s="630">
        <f t="shared" ref="CZ68" si="181">SUM(CZ55:CZ67)</f>
        <v>0</v>
      </c>
      <c r="DA68" s="631"/>
      <c r="DB68" s="632">
        <f>SUM(DB55:DB67)</f>
        <v>0</v>
      </c>
      <c r="DC68" s="633"/>
      <c r="DD68" s="633"/>
      <c r="DE68" s="633"/>
      <c r="DF68" s="634"/>
      <c r="DG68" s="629">
        <f>SUM(DG55:DG67)</f>
        <v>0</v>
      </c>
      <c r="DH68" s="629">
        <f>SUM(DH55:DH67)</f>
        <v>0</v>
      </c>
      <c r="DI68" s="629">
        <f>SUM(DI55:DI67)</f>
        <v>0</v>
      </c>
      <c r="DJ68" s="633"/>
      <c r="DK68" s="633"/>
      <c r="DL68" s="635"/>
      <c r="DM68" s="634"/>
      <c r="DN68" s="629">
        <f>SUM(DN55:DN67)</f>
        <v>0</v>
      </c>
      <c r="DO68" s="629">
        <f>SUM(DO55:DO67)</f>
        <v>0</v>
      </c>
      <c r="DP68" s="630">
        <f>SUM(DP55:DP67)</f>
        <v>0</v>
      </c>
      <c r="DQ68" s="622"/>
      <c r="DR68" s="627" t="s">
        <v>1</v>
      </c>
      <c r="DS68" s="628">
        <f t="shared" ref="DS68" si="182">SUM(DS55:DS67)</f>
        <v>0</v>
      </c>
      <c r="DT68" s="629">
        <f t="shared" ref="DT68" si="183">SUM(DT55:DT67)</f>
        <v>0</v>
      </c>
      <c r="DU68" s="629">
        <f t="shared" ref="DU68" si="184">SUM(DU55:DU67)</f>
        <v>0</v>
      </c>
      <c r="DV68" s="629">
        <f t="shared" ref="DV68" si="185">SUM(DV55:DV67)</f>
        <v>0</v>
      </c>
      <c r="DW68" s="629">
        <f t="shared" ref="DW68" si="186">SUM(DW55:DW67)</f>
        <v>0</v>
      </c>
      <c r="DX68" s="630">
        <f t="shared" ref="DX68" si="187">SUM(DX55:DX67)</f>
        <v>0</v>
      </c>
      <c r="DY68" s="631"/>
      <c r="DZ68" s="632">
        <f>SUM(DZ55:DZ67)</f>
        <v>0</v>
      </c>
      <c r="EA68" s="633"/>
      <c r="EB68" s="633"/>
      <c r="EC68" s="633"/>
      <c r="ED68" s="634"/>
      <c r="EE68" s="629">
        <f>SUM(EE55:EE67)</f>
        <v>0</v>
      </c>
      <c r="EF68" s="629">
        <f>SUM(EF55:EF67)</f>
        <v>0</v>
      </c>
      <c r="EG68" s="629">
        <f>SUM(EG55:EG67)</f>
        <v>0</v>
      </c>
      <c r="EH68" s="633"/>
      <c r="EI68" s="633"/>
      <c r="EJ68" s="635"/>
      <c r="EK68" s="634"/>
      <c r="EL68" s="629">
        <f>SUM(EL55:EL67)</f>
        <v>0</v>
      </c>
      <c r="EM68" s="629">
        <f>SUM(EM55:EM67)</f>
        <v>0</v>
      </c>
      <c r="EN68" s="630">
        <f>SUM(EN55:EN67)</f>
        <v>0</v>
      </c>
      <c r="EO68" s="622"/>
      <c r="EP68" s="627" t="s">
        <v>1</v>
      </c>
      <c r="EQ68" s="628">
        <f t="shared" ref="EQ68" si="188">SUM(EQ55:EQ67)</f>
        <v>0</v>
      </c>
      <c r="ER68" s="629">
        <f t="shared" ref="ER68" si="189">SUM(ER55:ER67)</f>
        <v>0</v>
      </c>
      <c r="ES68" s="629">
        <f t="shared" ref="ES68" si="190">SUM(ES55:ES67)</f>
        <v>0</v>
      </c>
      <c r="ET68" s="629">
        <f t="shared" ref="ET68" si="191">SUM(ET55:ET67)</f>
        <v>0</v>
      </c>
      <c r="EU68" s="629">
        <f t="shared" ref="EU68" si="192">SUM(EU55:EU67)</f>
        <v>0</v>
      </c>
      <c r="EV68" s="630">
        <f t="shared" ref="EV68" si="193">SUM(EV55:EV67)</f>
        <v>0</v>
      </c>
      <c r="EW68" s="631"/>
      <c r="EX68" s="632">
        <f>SUM(EX55:EX67)</f>
        <v>0</v>
      </c>
      <c r="EY68" s="633"/>
      <c r="EZ68" s="633"/>
      <c r="FA68" s="633"/>
      <c r="FB68" s="634"/>
      <c r="FC68" s="629">
        <f>SUM(FC55:FC67)</f>
        <v>0</v>
      </c>
      <c r="FD68" s="629">
        <f>SUM(FD55:FD67)</f>
        <v>0</v>
      </c>
      <c r="FE68" s="629">
        <f>SUM(FE55:FE67)</f>
        <v>0</v>
      </c>
      <c r="FF68" s="633"/>
      <c r="FG68" s="633"/>
      <c r="FH68" s="635"/>
      <c r="FI68" s="634"/>
      <c r="FJ68" s="629">
        <f>SUM(FJ55:FJ67)</f>
        <v>0</v>
      </c>
      <c r="FK68" s="629">
        <f>SUM(FK55:FK67)</f>
        <v>0</v>
      </c>
      <c r="FL68" s="630">
        <f>SUM(FL55:FL67)</f>
        <v>0</v>
      </c>
      <c r="FM68" s="622"/>
      <c r="FN68" s="627" t="s">
        <v>1</v>
      </c>
      <c r="FO68" s="628">
        <f t="shared" ref="FO68" si="194">SUM(FO55:FO67)</f>
        <v>0</v>
      </c>
      <c r="FP68" s="629">
        <f t="shared" ref="FP68" si="195">SUM(FP55:FP67)</f>
        <v>0</v>
      </c>
      <c r="FQ68" s="629">
        <f t="shared" ref="FQ68" si="196">SUM(FQ55:FQ67)</f>
        <v>0</v>
      </c>
      <c r="FR68" s="629">
        <f t="shared" ref="FR68" si="197">SUM(FR55:FR67)</f>
        <v>0</v>
      </c>
      <c r="FS68" s="629">
        <f t="shared" ref="FS68" si="198">SUM(FS55:FS67)</f>
        <v>0</v>
      </c>
      <c r="FT68" s="630">
        <f t="shared" ref="FT68" si="199">SUM(FT55:FT67)</f>
        <v>0</v>
      </c>
      <c r="FU68" s="631"/>
      <c r="FV68" s="632">
        <f>SUM(FV55:FV67)</f>
        <v>0</v>
      </c>
      <c r="FW68" s="633"/>
      <c r="FX68" s="633"/>
      <c r="FY68" s="633"/>
      <c r="FZ68" s="634"/>
      <c r="GA68" s="629">
        <f>SUM(GA55:GA67)</f>
        <v>0</v>
      </c>
      <c r="GB68" s="629">
        <f>SUM(GB55:GB67)</f>
        <v>0</v>
      </c>
      <c r="GC68" s="629">
        <f>SUM(GC55:GC67)</f>
        <v>0</v>
      </c>
      <c r="GD68" s="633"/>
      <c r="GE68" s="633"/>
      <c r="GF68" s="635"/>
      <c r="GG68" s="634"/>
      <c r="GH68" s="629">
        <f>SUM(GH55:GH67)</f>
        <v>0</v>
      </c>
      <c r="GI68" s="629">
        <f>SUM(GI55:GI67)</f>
        <v>0</v>
      </c>
      <c r="GJ68" s="630">
        <f>SUM(GJ55:GJ67)</f>
        <v>0</v>
      </c>
      <c r="GK68" s="622"/>
      <c r="GL68" s="627" t="s">
        <v>1</v>
      </c>
      <c r="GM68" s="628">
        <f t="shared" ref="GM68" si="200">SUM(GM55:GM67)</f>
        <v>0</v>
      </c>
      <c r="GN68" s="629">
        <f t="shared" ref="GN68" si="201">SUM(GN55:GN67)</f>
        <v>0</v>
      </c>
      <c r="GO68" s="629">
        <f t="shared" ref="GO68" si="202">SUM(GO55:GO67)</f>
        <v>0</v>
      </c>
      <c r="GP68" s="629">
        <f t="shared" ref="GP68" si="203">SUM(GP55:GP67)</f>
        <v>0</v>
      </c>
      <c r="GQ68" s="629">
        <f t="shared" ref="GQ68" si="204">SUM(GQ55:GQ67)</f>
        <v>0</v>
      </c>
      <c r="GR68" s="630">
        <f t="shared" ref="GR68" si="205">SUM(GR55:GR67)</f>
        <v>0</v>
      </c>
      <c r="GS68" s="631"/>
      <c r="GT68" s="632">
        <f>SUM(GT55:GT67)</f>
        <v>0</v>
      </c>
      <c r="GU68" s="633"/>
      <c r="GV68" s="633"/>
      <c r="GW68" s="633"/>
      <c r="GX68" s="634"/>
      <c r="GY68" s="629">
        <f>SUM(GY55:GY67)</f>
        <v>0</v>
      </c>
      <c r="GZ68" s="629">
        <f>SUM(GZ55:GZ67)</f>
        <v>0</v>
      </c>
      <c r="HA68" s="629">
        <f>SUM(HA55:HA67)</f>
        <v>0</v>
      </c>
      <c r="HB68" s="633"/>
      <c r="HC68" s="633"/>
      <c r="HD68" s="635"/>
      <c r="HE68" s="634"/>
      <c r="HF68" s="629">
        <f>SUM(HF55:HF67)</f>
        <v>0</v>
      </c>
      <c r="HG68" s="629">
        <f>SUM(HG55:HG67)</f>
        <v>0</v>
      </c>
      <c r="HH68" s="630">
        <f>SUM(HH55:HH67)</f>
        <v>0</v>
      </c>
      <c r="HI68" s="622"/>
      <c r="HJ68" s="627" t="s">
        <v>1</v>
      </c>
      <c r="HK68" s="628">
        <f t="shared" ref="HK68" si="206">SUM(HK55:HK67)</f>
        <v>0</v>
      </c>
      <c r="HL68" s="629">
        <f t="shared" ref="HL68" si="207">SUM(HL55:HL67)</f>
        <v>0</v>
      </c>
      <c r="HM68" s="629">
        <f t="shared" ref="HM68" si="208">SUM(HM55:HM67)</f>
        <v>0</v>
      </c>
      <c r="HN68" s="629">
        <f t="shared" ref="HN68" si="209">SUM(HN55:HN67)</f>
        <v>0</v>
      </c>
      <c r="HO68" s="629">
        <f t="shared" ref="HO68" si="210">SUM(HO55:HO67)</f>
        <v>0</v>
      </c>
      <c r="HP68" s="630">
        <f t="shared" ref="HP68" si="211">SUM(HP55:HP67)</f>
        <v>0</v>
      </c>
      <c r="HQ68" s="631"/>
      <c r="HR68" s="632">
        <f>SUM(HR55:HR67)</f>
        <v>0</v>
      </c>
      <c r="HS68" s="633"/>
      <c r="HT68" s="633"/>
      <c r="HU68" s="633"/>
      <c r="HV68" s="634"/>
      <c r="HW68" s="629">
        <f>SUM(HW55:HW67)</f>
        <v>0</v>
      </c>
      <c r="HX68" s="629">
        <f>SUM(HX55:HX67)</f>
        <v>0</v>
      </c>
      <c r="HY68" s="629">
        <f>SUM(HY55:HY67)</f>
        <v>0</v>
      </c>
      <c r="HZ68" s="633"/>
      <c r="IA68" s="633"/>
      <c r="IB68" s="635"/>
      <c r="IC68" s="634"/>
      <c r="ID68" s="629">
        <f>SUM(ID55:ID67)</f>
        <v>0</v>
      </c>
      <c r="IE68" s="629">
        <f>SUM(IE55:IE67)</f>
        <v>0</v>
      </c>
      <c r="IF68" s="630">
        <f>SUM(IF55:IF67)</f>
        <v>0</v>
      </c>
      <c r="IG68" s="622"/>
      <c r="IH68" s="622"/>
    </row>
    <row r="69" spans="1:242" ht="12" customHeight="1" thickBot="1" x14ac:dyDescent="0.3">
      <c r="Z69" s="201"/>
      <c r="AA69" s="8"/>
      <c r="AB69" s="4"/>
      <c r="AC69" s="4"/>
      <c r="AD69" s="4"/>
      <c r="AE69" s="4"/>
      <c r="AF69" s="25"/>
      <c r="AX69" s="201"/>
      <c r="AY69" s="8"/>
      <c r="AZ69" s="4"/>
      <c r="BA69" s="4"/>
      <c r="BB69" s="4"/>
      <c r="BC69" s="4"/>
      <c r="BD69" s="25"/>
      <c r="BV69" s="201"/>
      <c r="BW69" s="8"/>
      <c r="BX69" s="4"/>
      <c r="BY69" s="4"/>
      <c r="BZ69" s="4"/>
      <c r="CA69" s="4"/>
      <c r="CB69" s="25"/>
      <c r="CT69" s="201"/>
      <c r="CU69" s="8"/>
      <c r="CV69" s="4"/>
      <c r="CW69" s="4"/>
      <c r="CX69" s="4"/>
      <c r="CY69" s="4"/>
      <c r="CZ69" s="25"/>
      <c r="DR69" s="201"/>
      <c r="DS69" s="8"/>
      <c r="DT69" s="4"/>
      <c r="DU69" s="4"/>
      <c r="DV69" s="4"/>
      <c r="DW69" s="4"/>
      <c r="DX69" s="25"/>
      <c r="EP69" s="60"/>
      <c r="EQ69" s="66"/>
      <c r="ER69" s="67"/>
      <c r="ES69" s="67"/>
      <c r="ET69" s="67"/>
      <c r="EU69" s="67"/>
      <c r="EV69" s="68"/>
      <c r="FN69" s="60"/>
      <c r="FO69" s="66"/>
      <c r="FP69" s="67"/>
      <c r="FQ69" s="67"/>
      <c r="FR69" s="67"/>
      <c r="FS69" s="67"/>
      <c r="FT69" s="68"/>
      <c r="GL69" s="201"/>
      <c r="GM69" s="8"/>
      <c r="GN69" s="4"/>
      <c r="GO69" s="4"/>
      <c r="GP69" s="4"/>
      <c r="GQ69" s="4"/>
      <c r="GR69" s="25"/>
      <c r="HJ69" s="201"/>
      <c r="HK69" s="8"/>
      <c r="HL69" s="4"/>
      <c r="HM69" s="4"/>
      <c r="HN69" s="4"/>
      <c r="HO69" s="4"/>
      <c r="HP69" s="25"/>
    </row>
    <row r="70" spans="1:242" ht="12.95" customHeight="1" thickBot="1" x14ac:dyDescent="0.3">
      <c r="F70" s="69"/>
      <c r="N70" s="21"/>
      <c r="O70" s="1397"/>
      <c r="P70" s="1397"/>
      <c r="Q70" s="11"/>
      <c r="Z70" s="636" t="s">
        <v>129</v>
      </c>
      <c r="AA70" s="637">
        <f>AA68/AI46</f>
        <v>0</v>
      </c>
      <c r="AB70" s="638">
        <f>AB68/AI46</f>
        <v>0</v>
      </c>
      <c r="AC70" s="638">
        <f>AC68/AI46</f>
        <v>0</v>
      </c>
      <c r="AD70" s="638">
        <f>AD68/AI46</f>
        <v>0</v>
      </c>
      <c r="AE70" s="638">
        <f>AE68/AI46</f>
        <v>0</v>
      </c>
      <c r="AF70" s="639">
        <f>AF68/AI46</f>
        <v>0</v>
      </c>
      <c r="AI70" s="1"/>
      <c r="AJ70" s="1"/>
      <c r="AK70" s="1"/>
      <c r="AL70" s="69" t="s">
        <v>130</v>
      </c>
      <c r="AN70"/>
      <c r="AO70"/>
      <c r="AQ70" s="18"/>
      <c r="AR70" s="1387">
        <f>AH68+AM68+AT68</f>
        <v>0</v>
      </c>
      <c r="AS70" s="1387"/>
      <c r="AT70" s="19" t="str">
        <f>Feuil1!$D$6</f>
        <v>UM</v>
      </c>
      <c r="AU70"/>
      <c r="AX70" s="636" t="s">
        <v>129</v>
      </c>
      <c r="AY70" s="637">
        <f>AY68/BG46</f>
        <v>0</v>
      </c>
      <c r="AZ70" s="638">
        <f>AZ68/BG46</f>
        <v>0</v>
      </c>
      <c r="BA70" s="638">
        <f>BA68/BG46</f>
        <v>0</v>
      </c>
      <c r="BB70" s="638">
        <f>BB68/BG46</f>
        <v>0</v>
      </c>
      <c r="BC70" s="638">
        <f>BC68/BG46</f>
        <v>0</v>
      </c>
      <c r="BD70" s="639">
        <f>BD68/BG46</f>
        <v>0</v>
      </c>
      <c r="BG70" s="1"/>
      <c r="BH70" s="1"/>
      <c r="BI70" s="1"/>
      <c r="BJ70" s="69" t="s">
        <v>130</v>
      </c>
      <c r="BL70"/>
      <c r="BM70"/>
      <c r="BO70" s="18"/>
      <c r="BP70" s="1387">
        <f>BF68+BK68+BR68</f>
        <v>0</v>
      </c>
      <c r="BQ70" s="1387"/>
      <c r="BR70" s="19" t="str">
        <f>Feuil1!$D$6</f>
        <v>UM</v>
      </c>
      <c r="BS70"/>
      <c r="BV70" s="636" t="s">
        <v>129</v>
      </c>
      <c r="BW70" s="637">
        <f>BW68/CE46</f>
        <v>0</v>
      </c>
      <c r="BX70" s="638">
        <f>BX68/CE46</f>
        <v>0</v>
      </c>
      <c r="BY70" s="638">
        <f>BY68/CE46</f>
        <v>0</v>
      </c>
      <c r="BZ70" s="638">
        <f>BZ68/CE46</f>
        <v>0</v>
      </c>
      <c r="CA70" s="638">
        <f>CA68/CE46</f>
        <v>0</v>
      </c>
      <c r="CB70" s="639">
        <f>CB68/CE46</f>
        <v>0</v>
      </c>
      <c r="CE70" s="1"/>
      <c r="CF70" s="1"/>
      <c r="CG70" s="1"/>
      <c r="CH70" s="69" t="s">
        <v>130</v>
      </c>
      <c r="CJ70"/>
      <c r="CK70"/>
      <c r="CM70" s="18"/>
      <c r="CN70" s="1387">
        <f>CD68+CI68+CP68</f>
        <v>0</v>
      </c>
      <c r="CO70" s="1387"/>
      <c r="CP70" s="19" t="str">
        <f>Feuil1!$D$6</f>
        <v>UM</v>
      </c>
      <c r="CQ70"/>
      <c r="CT70" s="636" t="s">
        <v>129</v>
      </c>
      <c r="CU70" s="637">
        <f>CU68/DC46</f>
        <v>0</v>
      </c>
      <c r="CV70" s="638">
        <f>CV68/DC46</f>
        <v>0</v>
      </c>
      <c r="CW70" s="638">
        <f>CW68/DC46</f>
        <v>0</v>
      </c>
      <c r="CX70" s="638">
        <f>CX68/DC46</f>
        <v>0</v>
      </c>
      <c r="CY70" s="638">
        <f>CY68/DC46</f>
        <v>0</v>
      </c>
      <c r="CZ70" s="639">
        <f>CZ68/DC46</f>
        <v>0</v>
      </c>
      <c r="DC70" s="1"/>
      <c r="DD70" s="1"/>
      <c r="DE70" s="1"/>
      <c r="DF70" s="69" t="s">
        <v>130</v>
      </c>
      <c r="DH70"/>
      <c r="DI70"/>
      <c r="DK70" s="18"/>
      <c r="DL70" s="1387">
        <f>DB68+DG68+DN68</f>
        <v>0</v>
      </c>
      <c r="DM70" s="1387"/>
      <c r="DN70" s="19" t="str">
        <f>Feuil1!$D$6</f>
        <v>UM</v>
      </c>
      <c r="DO70"/>
      <c r="DQ70" s="1"/>
      <c r="DR70" s="636" t="s">
        <v>129</v>
      </c>
      <c r="DS70" s="637">
        <f>DS68/EA46</f>
        <v>0</v>
      </c>
      <c r="DT70" s="638">
        <f>DT68/EA46</f>
        <v>0</v>
      </c>
      <c r="DU70" s="638">
        <f>DU68/EA46</f>
        <v>0</v>
      </c>
      <c r="DV70" s="638">
        <f>DV68/EA46</f>
        <v>0</v>
      </c>
      <c r="DW70" s="638">
        <f>DW68/EA46</f>
        <v>0</v>
      </c>
      <c r="DX70" s="639">
        <f>DX68/EA46</f>
        <v>0</v>
      </c>
      <c r="EA70" s="1"/>
      <c r="EB70" s="1"/>
      <c r="EC70" s="1"/>
      <c r="ED70" s="69" t="s">
        <v>130</v>
      </c>
      <c r="EF70"/>
      <c r="EG70"/>
      <c r="EI70" s="18"/>
      <c r="EJ70" s="1387">
        <f>DZ68+EE68+EL68</f>
        <v>0</v>
      </c>
      <c r="EK70" s="1387"/>
      <c r="EL70" s="19" t="str">
        <f>Feuil1!$D$6</f>
        <v>UM</v>
      </c>
      <c r="EM70"/>
      <c r="EO70" s="1"/>
      <c r="EP70" s="640" t="s">
        <v>129</v>
      </c>
      <c r="EQ70" s="637">
        <f>EQ68/EY46</f>
        <v>0</v>
      </c>
      <c r="ER70" s="638">
        <f>ER68/EY46</f>
        <v>0</v>
      </c>
      <c r="ES70" s="638">
        <f>ES68/EY46</f>
        <v>0</v>
      </c>
      <c r="ET70" s="638">
        <f>ET68/EY46</f>
        <v>0</v>
      </c>
      <c r="EU70" s="638">
        <f>EU68/EY46</f>
        <v>0</v>
      </c>
      <c r="EV70" s="639">
        <f>EV68/EY46</f>
        <v>0</v>
      </c>
      <c r="EY70" s="44"/>
      <c r="EZ70" s="44"/>
      <c r="FA70" s="44"/>
      <c r="FB70" s="594" t="s">
        <v>130</v>
      </c>
      <c r="FD70" s="45"/>
      <c r="FE70" s="45"/>
      <c r="FG70" s="54"/>
      <c r="FH70" s="1387">
        <f>EX68+FC68+FJ68</f>
        <v>0</v>
      </c>
      <c r="FI70" s="1387"/>
      <c r="FJ70" s="55" t="str">
        <f>Feuil1!$D$6</f>
        <v>UM</v>
      </c>
      <c r="FK70" s="45"/>
      <c r="FM70" s="1"/>
      <c r="FN70" s="640" t="s">
        <v>129</v>
      </c>
      <c r="FO70" s="637">
        <f>FO68/FW46</f>
        <v>0</v>
      </c>
      <c r="FP70" s="638">
        <f>FP68/FW46</f>
        <v>0</v>
      </c>
      <c r="FQ70" s="638">
        <f>FQ68/FW46</f>
        <v>0</v>
      </c>
      <c r="FR70" s="638">
        <f>FR68/FW46</f>
        <v>0</v>
      </c>
      <c r="FS70" s="638">
        <f>FS68/FW46</f>
        <v>0</v>
      </c>
      <c r="FT70" s="639">
        <f>FT68/FW46</f>
        <v>0</v>
      </c>
      <c r="FW70" s="44"/>
      <c r="FX70" s="44"/>
      <c r="FY70" s="44"/>
      <c r="FZ70" s="594" t="s">
        <v>130</v>
      </c>
      <c r="GB70" s="45"/>
      <c r="GC70" s="45"/>
      <c r="GE70" s="54"/>
      <c r="GF70" s="1387">
        <f>FV68+GA68+GH68</f>
        <v>0</v>
      </c>
      <c r="GG70" s="1387"/>
      <c r="GH70" s="55" t="str">
        <f>Feuil1!$D$6</f>
        <v>UM</v>
      </c>
      <c r="GI70" s="45"/>
      <c r="GK70" s="1"/>
      <c r="GL70" s="636" t="s">
        <v>129</v>
      </c>
      <c r="GM70" s="637">
        <f>GM68/GU46</f>
        <v>0</v>
      </c>
      <c r="GN70" s="638">
        <f>GN68/GU46</f>
        <v>0</v>
      </c>
      <c r="GO70" s="638">
        <f>GO68/GU46</f>
        <v>0</v>
      </c>
      <c r="GP70" s="638">
        <f>GP68/GU46</f>
        <v>0</v>
      </c>
      <c r="GQ70" s="638">
        <f>GQ68/GU46</f>
        <v>0</v>
      </c>
      <c r="GR70" s="639">
        <f>GR68/GU46</f>
        <v>0</v>
      </c>
      <c r="GU70" s="1"/>
      <c r="GV70" s="1"/>
      <c r="GW70" s="1"/>
      <c r="GX70" s="69" t="s">
        <v>130</v>
      </c>
      <c r="GZ70"/>
      <c r="HA70"/>
      <c r="HC70" s="18"/>
      <c r="HD70" s="1387">
        <f>GT68+GY68+HF68</f>
        <v>0</v>
      </c>
      <c r="HE70" s="1387"/>
      <c r="HF70" s="19" t="str">
        <f>Feuil1!$D$6</f>
        <v>UM</v>
      </c>
      <c r="HG70"/>
      <c r="HI70" s="1"/>
      <c r="HJ70" s="636" t="s">
        <v>129</v>
      </c>
      <c r="HK70" s="637">
        <f>HK68/HS46</f>
        <v>0</v>
      </c>
      <c r="HL70" s="638">
        <f>HL68/HS46</f>
        <v>0</v>
      </c>
      <c r="HM70" s="638">
        <f>HM68/HS46</f>
        <v>0</v>
      </c>
      <c r="HN70" s="638">
        <f>HN68/HS46</f>
        <v>0</v>
      </c>
      <c r="HO70" s="638">
        <f>HO68/HS46</f>
        <v>0</v>
      </c>
      <c r="HP70" s="639">
        <f>HP68/HS46</f>
        <v>0</v>
      </c>
      <c r="HS70" s="1"/>
      <c r="HT70" s="1"/>
      <c r="HU70" s="1"/>
      <c r="HV70" s="69" t="s">
        <v>130</v>
      </c>
      <c r="HX70"/>
      <c r="HY70"/>
      <c r="IA70" s="18"/>
      <c r="IB70" s="1387">
        <f>HR68+HW68+ID68</f>
        <v>0</v>
      </c>
      <c r="IC70" s="1387"/>
      <c r="ID70" s="19" t="str">
        <f>Feuil1!$D$6</f>
        <v>UM</v>
      </c>
      <c r="IE70"/>
      <c r="IG70" s="3"/>
    </row>
    <row r="71" spans="1:242" ht="12.95" customHeight="1" x14ac:dyDescent="0.25">
      <c r="B71" s="1386"/>
      <c r="C71" s="1386"/>
      <c r="D71" s="1386"/>
      <c r="E71" s="1386"/>
      <c r="F71" s="1386"/>
      <c r="G71" s="1386"/>
      <c r="H71" s="1386"/>
      <c r="I71" s="1386"/>
      <c r="J71" s="1386"/>
      <c r="K71" s="1386"/>
      <c r="L71" s="1386"/>
      <c r="M71" s="1386"/>
      <c r="N71" s="1386"/>
      <c r="O71" s="1386"/>
      <c r="P71" s="1386"/>
      <c r="Q71" s="1386"/>
      <c r="R71" s="1386"/>
      <c r="S71" s="1386"/>
      <c r="T71" s="1386"/>
      <c r="U71" s="1386"/>
      <c r="V71" s="1386"/>
      <c r="W71" s="1386"/>
      <c r="X71" s="1386"/>
      <c r="AL71" s="641" t="s">
        <v>280</v>
      </c>
      <c r="BJ71" s="641" t="s">
        <v>280</v>
      </c>
      <c r="CH71" s="641" t="s">
        <v>280</v>
      </c>
      <c r="DF71" s="641" t="s">
        <v>131</v>
      </c>
      <c r="ED71" s="641" t="s">
        <v>134</v>
      </c>
      <c r="FB71" s="641" t="s">
        <v>281</v>
      </c>
      <c r="FZ71" s="641" t="s">
        <v>281</v>
      </c>
      <c r="GX71" s="641" t="s">
        <v>281</v>
      </c>
      <c r="HV71" s="641" t="s">
        <v>281</v>
      </c>
    </row>
    <row r="72" spans="1:242" x14ac:dyDescent="0.25">
      <c r="Q72" s="1444" t="s">
        <v>189</v>
      </c>
      <c r="R72" s="1436"/>
      <c r="S72" s="1436"/>
      <c r="T72" s="1436"/>
      <c r="U72" s="1436"/>
      <c r="V72" s="1436"/>
      <c r="W72" s="1436"/>
      <c r="X72" s="1437"/>
      <c r="AO72" s="1444" t="s">
        <v>189</v>
      </c>
      <c r="AP72" s="1436"/>
      <c r="AQ72" s="1436"/>
      <c r="AR72" s="1436"/>
      <c r="AS72" s="1436"/>
      <c r="AT72" s="1436"/>
      <c r="AU72" s="1436"/>
      <c r="AV72" s="1437"/>
      <c r="BM72" s="1444" t="s">
        <v>189</v>
      </c>
      <c r="BN72" s="1436"/>
      <c r="BO72" s="1436"/>
      <c r="BP72" s="1436"/>
      <c r="BQ72" s="1436"/>
      <c r="BR72" s="1436"/>
      <c r="BS72" s="1436"/>
      <c r="BT72" s="1437"/>
      <c r="CK72" s="1444" t="s">
        <v>189</v>
      </c>
      <c r="CL72" s="1436"/>
      <c r="CM72" s="1436"/>
      <c r="CN72" s="1436"/>
      <c r="CO72" s="1436"/>
      <c r="CP72" s="1436"/>
      <c r="CQ72" s="1436"/>
      <c r="CR72" s="1437"/>
      <c r="DI72" s="1444" t="s">
        <v>189</v>
      </c>
      <c r="DJ72" s="1436"/>
      <c r="DK72" s="1436"/>
      <c r="DL72" s="1436"/>
      <c r="DM72" s="1436"/>
      <c r="DN72" s="1436"/>
      <c r="DO72" s="1436"/>
      <c r="DP72" s="1437"/>
      <c r="DS72"/>
      <c r="DT72"/>
      <c r="DU72"/>
      <c r="DV72"/>
      <c r="DW72"/>
      <c r="DX72"/>
      <c r="DY72"/>
      <c r="DZ72"/>
      <c r="ED72"/>
      <c r="EE72"/>
      <c r="EF72"/>
      <c r="EG72" s="1444" t="s">
        <v>189</v>
      </c>
      <c r="EH72" s="1436"/>
      <c r="EI72" s="1436"/>
      <c r="EJ72" s="1436"/>
      <c r="EK72" s="1436"/>
      <c r="EL72" s="1436"/>
      <c r="EM72" s="1436"/>
      <c r="EN72" s="1437"/>
      <c r="EQ72" s="45"/>
      <c r="ER72" s="45"/>
      <c r="ES72" s="45"/>
      <c r="ET72" s="45"/>
      <c r="EU72" s="45"/>
      <c r="EV72" s="45"/>
      <c r="EW72" s="45"/>
      <c r="EX72" s="45"/>
      <c r="FB72" s="45"/>
      <c r="FC72" s="45"/>
      <c r="FD72" s="45"/>
      <c r="FE72" s="1444" t="s">
        <v>189</v>
      </c>
      <c r="FF72" s="1436"/>
      <c r="FG72" s="1436"/>
      <c r="FH72" s="1436"/>
      <c r="FI72" s="1436"/>
      <c r="FJ72" s="1436"/>
      <c r="FK72" s="1436"/>
      <c r="FL72" s="1437"/>
      <c r="FO72" s="45"/>
      <c r="FP72" s="45"/>
      <c r="FQ72" s="45"/>
      <c r="FR72" s="45"/>
      <c r="FS72" s="45"/>
      <c r="FT72" s="45"/>
      <c r="FU72" s="45"/>
      <c r="FV72" s="45"/>
      <c r="FZ72" s="45"/>
      <c r="GA72" s="45"/>
      <c r="GB72" s="45"/>
      <c r="GC72" s="1444" t="s">
        <v>189</v>
      </c>
      <c r="GD72" s="1436"/>
      <c r="GE72" s="1436"/>
      <c r="GF72" s="1436"/>
      <c r="GG72" s="1436"/>
      <c r="GH72" s="1436"/>
      <c r="GI72" s="1436"/>
      <c r="GJ72" s="1437"/>
      <c r="GM72"/>
      <c r="GN72"/>
      <c r="GO72"/>
      <c r="GP72"/>
      <c r="GQ72"/>
      <c r="GR72"/>
      <c r="GS72"/>
      <c r="GT72"/>
      <c r="GX72"/>
      <c r="GY72"/>
      <c r="GZ72"/>
      <c r="HA72" s="1444" t="s">
        <v>189</v>
      </c>
      <c r="HB72" s="1436"/>
      <c r="HC72" s="1436"/>
      <c r="HD72" s="1436"/>
      <c r="HE72" s="1436"/>
      <c r="HF72" s="1436"/>
      <c r="HG72" s="1436"/>
      <c r="HH72" s="1437"/>
      <c r="HK72"/>
      <c r="HL72"/>
      <c r="HM72"/>
      <c r="HN72"/>
      <c r="HO72"/>
      <c r="HP72"/>
      <c r="HQ72"/>
      <c r="HR72"/>
      <c r="HV72"/>
      <c r="HW72"/>
      <c r="HX72"/>
      <c r="HY72" s="1444" t="s">
        <v>189</v>
      </c>
      <c r="HZ72" s="1436"/>
      <c r="IA72" s="1436"/>
      <c r="IB72" s="1436"/>
      <c r="IC72" s="1436"/>
      <c r="ID72" s="1436"/>
      <c r="IE72" s="1436"/>
      <c r="IF72" s="1437"/>
    </row>
    <row r="73" spans="1:242" x14ac:dyDescent="0.25">
      <c r="Q73" s="1438"/>
      <c r="R73" s="1319"/>
      <c r="S73" s="1319"/>
      <c r="T73" s="1319"/>
      <c r="U73" s="1319"/>
      <c r="V73" s="1319"/>
      <c r="W73" s="1319"/>
      <c r="X73" s="1439"/>
      <c r="AO73" s="1438"/>
      <c r="AP73" s="1319"/>
      <c r="AQ73" s="1319"/>
      <c r="AR73" s="1319"/>
      <c r="AS73" s="1319"/>
      <c r="AT73" s="1319"/>
      <c r="AU73" s="1319"/>
      <c r="AV73" s="1439"/>
      <c r="BM73" s="1438"/>
      <c r="BN73" s="1319"/>
      <c r="BO73" s="1319"/>
      <c r="BP73" s="1319"/>
      <c r="BQ73" s="1319"/>
      <c r="BR73" s="1319"/>
      <c r="BS73" s="1319"/>
      <c r="BT73" s="1439"/>
      <c r="CK73" s="1438"/>
      <c r="CL73" s="1319"/>
      <c r="CM73" s="1319"/>
      <c r="CN73" s="1319"/>
      <c r="CO73" s="1319"/>
      <c r="CP73" s="1319"/>
      <c r="CQ73" s="1319"/>
      <c r="CR73" s="1439"/>
      <c r="DI73" s="1438"/>
      <c r="DJ73" s="1319"/>
      <c r="DK73" s="1319"/>
      <c r="DL73" s="1319"/>
      <c r="DM73" s="1319"/>
      <c r="DN73" s="1319"/>
      <c r="DO73" s="1319"/>
      <c r="DP73" s="1439"/>
      <c r="DS73"/>
      <c r="DT73"/>
      <c r="DU73"/>
      <c r="DV73"/>
      <c r="DW73"/>
      <c r="DX73"/>
      <c r="DY73"/>
      <c r="DZ73"/>
      <c r="ED73"/>
      <c r="EE73"/>
      <c r="EF73"/>
      <c r="EG73" s="1438"/>
      <c r="EH73" s="1319"/>
      <c r="EI73" s="1319"/>
      <c r="EJ73" s="1319"/>
      <c r="EK73" s="1319"/>
      <c r="EL73" s="1319"/>
      <c r="EM73" s="1319"/>
      <c r="EN73" s="1439"/>
      <c r="EQ73" s="45"/>
      <c r="ER73" s="45"/>
      <c r="ES73" s="45"/>
      <c r="ET73" s="45"/>
      <c r="EU73" s="45"/>
      <c r="EV73" s="45"/>
      <c r="EW73" s="45"/>
      <c r="EX73" s="45"/>
      <c r="FB73" s="45"/>
      <c r="FC73" s="45"/>
      <c r="FD73" s="45"/>
      <c r="FE73" s="1438"/>
      <c r="FF73" s="1319"/>
      <c r="FG73" s="1319"/>
      <c r="FH73" s="1319"/>
      <c r="FI73" s="1319"/>
      <c r="FJ73" s="1319"/>
      <c r="FK73" s="1319"/>
      <c r="FL73" s="1439"/>
      <c r="FO73" s="45"/>
      <c r="FP73" s="45"/>
      <c r="FQ73" s="45"/>
      <c r="FR73" s="45"/>
      <c r="FS73" s="45"/>
      <c r="FT73" s="45"/>
      <c r="FU73" s="45"/>
      <c r="FV73" s="45"/>
      <c r="FZ73" s="45"/>
      <c r="GA73" s="45"/>
      <c r="GB73" s="45"/>
      <c r="GC73" s="1438"/>
      <c r="GD73" s="1319"/>
      <c r="GE73" s="1319"/>
      <c r="GF73" s="1319"/>
      <c r="GG73" s="1319"/>
      <c r="GH73" s="1319"/>
      <c r="GI73" s="1319"/>
      <c r="GJ73" s="1439"/>
      <c r="GM73"/>
      <c r="GN73"/>
      <c r="GO73"/>
      <c r="GP73"/>
      <c r="GQ73"/>
      <c r="GR73"/>
      <c r="GS73"/>
      <c r="GT73"/>
      <c r="GX73"/>
      <c r="GY73"/>
      <c r="GZ73"/>
      <c r="HA73" s="1438"/>
      <c r="HB73" s="1319"/>
      <c r="HC73" s="1319"/>
      <c r="HD73" s="1319"/>
      <c r="HE73" s="1319"/>
      <c r="HF73" s="1319"/>
      <c r="HG73" s="1319"/>
      <c r="HH73" s="1439"/>
      <c r="HK73"/>
      <c r="HL73"/>
      <c r="HM73"/>
      <c r="HN73"/>
      <c r="HO73"/>
      <c r="HP73"/>
      <c r="HQ73"/>
      <c r="HR73"/>
      <c r="HV73"/>
      <c r="HW73"/>
      <c r="HX73"/>
      <c r="HY73" s="1438"/>
      <c r="HZ73" s="1319"/>
      <c r="IA73" s="1319"/>
      <c r="IB73" s="1319"/>
      <c r="IC73" s="1319"/>
      <c r="ID73" s="1319"/>
      <c r="IE73" s="1319"/>
      <c r="IF73" s="1439"/>
    </row>
    <row r="74" spans="1:242" x14ac:dyDescent="0.25">
      <c r="Q74" s="1440"/>
      <c r="R74" s="1441"/>
      <c r="S74" s="1441"/>
      <c r="T74" s="1441"/>
      <c r="U74" s="1441"/>
      <c r="V74" s="1441"/>
      <c r="W74" s="1441"/>
      <c r="X74" s="1442"/>
      <c r="AO74" s="1440"/>
      <c r="AP74" s="1441"/>
      <c r="AQ74" s="1441"/>
      <c r="AR74" s="1441"/>
      <c r="AS74" s="1441"/>
      <c r="AT74" s="1441"/>
      <c r="AU74" s="1441"/>
      <c r="AV74" s="1442"/>
      <c r="BM74" s="1440"/>
      <c r="BN74" s="1441"/>
      <c r="BO74" s="1441"/>
      <c r="BP74" s="1441"/>
      <c r="BQ74" s="1441"/>
      <c r="BR74" s="1441"/>
      <c r="BS74" s="1441"/>
      <c r="BT74" s="1442"/>
      <c r="CK74" s="1440"/>
      <c r="CL74" s="1441"/>
      <c r="CM74" s="1441"/>
      <c r="CN74" s="1441"/>
      <c r="CO74" s="1441"/>
      <c r="CP74" s="1441"/>
      <c r="CQ74" s="1441"/>
      <c r="CR74" s="1442"/>
      <c r="DI74" s="1440"/>
      <c r="DJ74" s="1441"/>
      <c r="DK74" s="1441"/>
      <c r="DL74" s="1441"/>
      <c r="DM74" s="1441"/>
      <c r="DN74" s="1441"/>
      <c r="DO74" s="1441"/>
      <c r="DP74" s="1442"/>
      <c r="DS74"/>
      <c r="DT74"/>
      <c r="DU74"/>
      <c r="DV74"/>
      <c r="DW74"/>
      <c r="DX74"/>
      <c r="DY74"/>
      <c r="DZ74"/>
      <c r="ED74"/>
      <c r="EE74"/>
      <c r="EF74"/>
      <c r="EG74" s="1440"/>
      <c r="EH74" s="1441"/>
      <c r="EI74" s="1441"/>
      <c r="EJ74" s="1441"/>
      <c r="EK74" s="1441"/>
      <c r="EL74" s="1441"/>
      <c r="EM74" s="1441"/>
      <c r="EN74" s="1442"/>
      <c r="EQ74" s="45"/>
      <c r="ER74" s="45"/>
      <c r="ES74" s="45"/>
      <c r="ET74" s="45"/>
      <c r="EU74" s="45"/>
      <c r="EV74" s="45"/>
      <c r="EW74" s="45"/>
      <c r="EX74" s="45"/>
      <c r="FB74" s="45"/>
      <c r="FC74" s="45"/>
      <c r="FD74" s="45"/>
      <c r="FE74" s="1440"/>
      <c r="FF74" s="1441"/>
      <c r="FG74" s="1441"/>
      <c r="FH74" s="1441"/>
      <c r="FI74" s="1441"/>
      <c r="FJ74" s="1441"/>
      <c r="FK74" s="1441"/>
      <c r="FL74" s="1442"/>
      <c r="FO74" s="45"/>
      <c r="FP74" s="45"/>
      <c r="FQ74" s="45"/>
      <c r="FR74" s="45"/>
      <c r="FS74" s="45"/>
      <c r="FT74" s="45"/>
      <c r="FU74" s="45"/>
      <c r="FV74" s="45"/>
      <c r="FZ74" s="45"/>
      <c r="GA74" s="45"/>
      <c r="GB74" s="45"/>
      <c r="GC74" s="1440"/>
      <c r="GD74" s="1441"/>
      <c r="GE74" s="1441"/>
      <c r="GF74" s="1441"/>
      <c r="GG74" s="1441"/>
      <c r="GH74" s="1441"/>
      <c r="GI74" s="1441"/>
      <c r="GJ74" s="1442"/>
      <c r="GM74"/>
      <c r="GN74"/>
      <c r="GO74"/>
      <c r="GP74"/>
      <c r="GQ74"/>
      <c r="GR74"/>
      <c r="GS74"/>
      <c r="GT74"/>
      <c r="GX74"/>
      <c r="GY74"/>
      <c r="GZ74"/>
      <c r="HA74" s="1440"/>
      <c r="HB74" s="1441"/>
      <c r="HC74" s="1441"/>
      <c r="HD74" s="1441"/>
      <c r="HE74" s="1441"/>
      <c r="HF74" s="1441"/>
      <c r="HG74" s="1441"/>
      <c r="HH74" s="1442"/>
      <c r="HK74"/>
      <c r="HL74"/>
      <c r="HM74"/>
      <c r="HN74"/>
      <c r="HO74"/>
      <c r="HP74"/>
      <c r="HQ74"/>
      <c r="HR74"/>
      <c r="HV74"/>
      <c r="HW74"/>
      <c r="HX74"/>
      <c r="HY74" s="1440"/>
      <c r="HZ74" s="1441"/>
      <c r="IA74" s="1441"/>
      <c r="IB74" s="1441"/>
      <c r="IC74" s="1441"/>
      <c r="ID74" s="1441"/>
      <c r="IE74" s="1441"/>
      <c r="IF74" s="1442"/>
    </row>
    <row r="75" spans="1:242" x14ac:dyDescent="0.25">
      <c r="DS75"/>
      <c r="DT75"/>
      <c r="DU75"/>
      <c r="DV75"/>
      <c r="DW75"/>
      <c r="DX75"/>
      <c r="DY75"/>
      <c r="DZ75"/>
      <c r="ED75"/>
      <c r="EE75"/>
      <c r="EF75"/>
      <c r="EG75"/>
      <c r="EJ75"/>
      <c r="EK75"/>
      <c r="EL75"/>
      <c r="EM75"/>
      <c r="EN75"/>
      <c r="EQ75" s="45"/>
      <c r="ER75" s="45"/>
      <c r="ES75" s="45"/>
      <c r="ET75" s="45"/>
      <c r="EU75" s="45"/>
      <c r="EV75" s="45"/>
      <c r="EW75" s="45"/>
      <c r="EX75" s="45"/>
      <c r="FB75" s="45"/>
      <c r="FC75" s="45"/>
      <c r="FD75" s="45"/>
      <c r="FE75" s="45"/>
      <c r="FH75" s="45"/>
      <c r="FI75" s="45"/>
      <c r="FJ75" s="45"/>
      <c r="FK75" s="45"/>
      <c r="FL75" s="45"/>
      <c r="FO75" s="45"/>
      <c r="FP75" s="45"/>
      <c r="FQ75" s="45"/>
      <c r="FR75" s="45"/>
      <c r="FS75" s="45"/>
      <c r="FT75" s="45"/>
      <c r="FU75" s="45"/>
      <c r="FV75" s="45"/>
      <c r="FZ75" s="45"/>
      <c r="GA75" s="45"/>
      <c r="GB75" s="45"/>
      <c r="GC75" s="45"/>
      <c r="GF75" s="45"/>
      <c r="GG75" s="45"/>
      <c r="GH75" s="45"/>
      <c r="GI75" s="45"/>
      <c r="GJ75" s="45"/>
      <c r="GM75"/>
      <c r="GN75"/>
      <c r="GO75"/>
      <c r="GP75"/>
      <c r="GQ75"/>
      <c r="GR75"/>
      <c r="GS75"/>
      <c r="GT75"/>
      <c r="GX75"/>
      <c r="GY75"/>
      <c r="GZ75"/>
      <c r="HA75"/>
      <c r="HD75"/>
      <c r="HE75"/>
      <c r="HF75"/>
      <c r="HG75"/>
      <c r="HH75"/>
      <c r="HK75"/>
      <c r="HL75"/>
      <c r="HM75"/>
      <c r="HN75"/>
      <c r="HO75"/>
      <c r="HP75"/>
      <c r="HQ75"/>
      <c r="HR75"/>
      <c r="HV75"/>
      <c r="HW75"/>
      <c r="HX75"/>
      <c r="HY75"/>
      <c r="IB75"/>
      <c r="IC75"/>
      <c r="ID75"/>
      <c r="IE75"/>
      <c r="IF75"/>
    </row>
    <row r="76" spans="1:242" x14ac:dyDescent="0.25">
      <c r="DS76"/>
      <c r="DT76"/>
      <c r="DU76"/>
      <c r="DV76"/>
      <c r="DW76"/>
      <c r="DX76"/>
      <c r="DY76"/>
      <c r="DZ76"/>
      <c r="ED76"/>
      <c r="EE76"/>
      <c r="EF76"/>
      <c r="EG76"/>
      <c r="EJ76"/>
      <c r="EK76"/>
      <c r="EL76"/>
      <c r="EM76"/>
      <c r="EN76"/>
      <c r="EQ76" s="45"/>
      <c r="ER76" s="45"/>
      <c r="ES76" s="45"/>
      <c r="ET76" s="45"/>
      <c r="EU76" s="45"/>
      <c r="EV76" s="45"/>
      <c r="EW76" s="45"/>
      <c r="EX76" s="45"/>
      <c r="FB76" s="45"/>
      <c r="FC76" s="45"/>
      <c r="FD76" s="45"/>
      <c r="FE76" s="45"/>
      <c r="FH76" s="45"/>
      <c r="FI76" s="45"/>
      <c r="FJ76" s="45"/>
      <c r="FK76" s="45"/>
      <c r="FL76" s="45"/>
      <c r="FO76" s="45"/>
      <c r="FP76" s="45"/>
      <c r="FQ76" s="45"/>
      <c r="FR76" s="45"/>
      <c r="FS76" s="45"/>
      <c r="FT76" s="45"/>
      <c r="FU76" s="45"/>
      <c r="FV76" s="45"/>
      <c r="FZ76" s="45"/>
      <c r="GA76" s="45"/>
      <c r="GB76" s="45"/>
      <c r="GC76" s="45"/>
      <c r="GF76" s="45"/>
      <c r="GG76" s="45"/>
      <c r="GH76" s="45"/>
      <c r="GI76" s="45"/>
      <c r="GJ76" s="45"/>
      <c r="GM76"/>
      <c r="GN76"/>
      <c r="GO76"/>
      <c r="GP76"/>
      <c r="GQ76"/>
      <c r="GR76"/>
      <c r="GS76"/>
      <c r="GT76"/>
      <c r="GX76"/>
      <c r="GY76"/>
      <c r="GZ76"/>
      <c r="HA76"/>
      <c r="HD76"/>
      <c r="HE76"/>
      <c r="HF76"/>
      <c r="HG76"/>
      <c r="HH76"/>
      <c r="HK76"/>
      <c r="HL76"/>
      <c r="HM76"/>
      <c r="HN76"/>
      <c r="HO76"/>
      <c r="HP76"/>
      <c r="HQ76"/>
      <c r="HR76"/>
      <c r="HV76"/>
      <c r="HW76"/>
      <c r="HX76"/>
      <c r="HY76"/>
      <c r="IB76"/>
      <c r="IC76"/>
      <c r="ID76"/>
      <c r="IE76"/>
      <c r="IF76"/>
    </row>
  </sheetData>
  <customSheetViews>
    <customSheetView guid="{25EBB9CF-0E12-4ABB-BD45-FC2EE0F8C2F6}">
      <selection activeCell="R18" sqref="R18"/>
      <pageMargins left="0.7" right="0.7" top="0.75" bottom="0.75" header="0.3" footer="0.3"/>
      <pageSetup paperSize="9" orientation="portrait" horizontalDpi="300" verticalDpi="300" r:id="rId1"/>
    </customSheetView>
    <customSheetView guid="{86269E4C-36EB-46E4-81EA-9312AEB5FEB4}" topLeftCell="HS1">
      <selection activeCell="IN93" sqref="IN93"/>
      <pageMargins left="0.7" right="0.7" top="0.75" bottom="0.75" header="0.3" footer="0.3"/>
      <pageSetup paperSize="9" orientation="portrait" horizontalDpi="300" verticalDpi="300" r:id="rId2"/>
    </customSheetView>
  </customSheetViews>
  <mergeCells count="431">
    <mergeCell ref="B1:X1"/>
    <mergeCell ref="HX3:IF5"/>
    <mergeCell ref="P43:X46"/>
    <mergeCell ref="AN43:AV46"/>
    <mergeCell ref="BL43:BT46"/>
    <mergeCell ref="CJ43:CR46"/>
    <mergeCell ref="DH43:DP46"/>
    <mergeCell ref="EF43:EN46"/>
    <mergeCell ref="FD43:FL46"/>
    <mergeCell ref="GB43:GJ46"/>
    <mergeCell ref="GZ43:HH46"/>
    <mergeCell ref="HX43:IF46"/>
    <mergeCell ref="HY39:IF41"/>
    <mergeCell ref="AE44:AI44"/>
    <mergeCell ref="BC44:BG44"/>
    <mergeCell ref="CY44:DC44"/>
    <mergeCell ref="DV44:DZ44"/>
    <mergeCell ref="EB44:EE44"/>
    <mergeCell ref="ET44:EX44"/>
    <mergeCell ref="EZ44:FC44"/>
    <mergeCell ref="FR44:FV44"/>
    <mergeCell ref="FX44:GA44"/>
    <mergeCell ref="AD3:AH3"/>
    <mergeCell ref="AA5:AB5"/>
    <mergeCell ref="DS7:DX7"/>
    <mergeCell ref="Q72:X74"/>
    <mergeCell ref="AO72:AV74"/>
    <mergeCell ref="BM72:BT74"/>
    <mergeCell ref="CK72:CR74"/>
    <mergeCell ref="DI72:DP74"/>
    <mergeCell ref="EG72:EN74"/>
    <mergeCell ref="FE72:FL74"/>
    <mergeCell ref="GC72:GJ74"/>
    <mergeCell ref="CL8:CR8"/>
    <mergeCell ref="DA8:DB8"/>
    <mergeCell ref="DC8:DI8"/>
    <mergeCell ref="FN33:GA33"/>
    <mergeCell ref="CG35:CI35"/>
    <mergeCell ref="CT34:DD34"/>
    <mergeCell ref="DE34:DG34"/>
    <mergeCell ref="DR34:EB34"/>
    <mergeCell ref="EC34:EE34"/>
    <mergeCell ref="EP33:FC33"/>
    <mergeCell ref="AX39:BH39"/>
    <mergeCell ref="BV36:CF36"/>
    <mergeCell ref="BV37:CF37"/>
    <mergeCell ref="CG37:CI37"/>
    <mergeCell ref="BV38:CF38"/>
    <mergeCell ref="HA72:HH74"/>
    <mergeCell ref="HY72:IF74"/>
    <mergeCell ref="GP44:GT44"/>
    <mergeCell ref="GV44:GY44"/>
    <mergeCell ref="HN44:HR44"/>
    <mergeCell ref="HT44:HW44"/>
    <mergeCell ref="S38:U38"/>
    <mergeCell ref="P3:X5"/>
    <mergeCell ref="Q39:X41"/>
    <mergeCell ref="AO39:AV41"/>
    <mergeCell ref="BM39:BT41"/>
    <mergeCell ref="CK39:CR41"/>
    <mergeCell ref="DI39:DP41"/>
    <mergeCell ref="EG39:EN41"/>
    <mergeCell ref="FE39:FL41"/>
    <mergeCell ref="GC39:GJ41"/>
    <mergeCell ref="HA39:HH41"/>
    <mergeCell ref="AN3:AV5"/>
    <mergeCell ref="BL3:BT5"/>
    <mergeCell ref="CJ3:CR5"/>
    <mergeCell ref="DH3:DP5"/>
    <mergeCell ref="EF3:EN5"/>
    <mergeCell ref="FD3:FL5"/>
    <mergeCell ref="GB3:GJ5"/>
    <mergeCell ref="GZ3:HH5"/>
    <mergeCell ref="DY7:EN7"/>
    <mergeCell ref="C7:H7"/>
    <mergeCell ref="I7:X7"/>
    <mergeCell ref="AA7:AF7"/>
    <mergeCell ref="AG7:AV7"/>
    <mergeCell ref="AY7:BD7"/>
    <mergeCell ref="BE7:BT7"/>
    <mergeCell ref="F3:J3"/>
    <mergeCell ref="BB3:BF3"/>
    <mergeCell ref="BZ3:CD3"/>
    <mergeCell ref="CX3:DB3"/>
    <mergeCell ref="DV3:DZ3"/>
    <mergeCell ref="CU5:CV5"/>
    <mergeCell ref="BW5:BX5"/>
    <mergeCell ref="AY5:AZ5"/>
    <mergeCell ref="C5:D5"/>
    <mergeCell ref="I5:J5"/>
    <mergeCell ref="AG5:AH5"/>
    <mergeCell ref="BE5:BF5"/>
    <mergeCell ref="CC5:CD5"/>
    <mergeCell ref="DA5:DB5"/>
    <mergeCell ref="DY5:DZ5"/>
    <mergeCell ref="EW5:EX5"/>
    <mergeCell ref="HK7:HP7"/>
    <mergeCell ref="HQ7:IF7"/>
    <mergeCell ref="I8:J8"/>
    <mergeCell ref="K8:Q8"/>
    <mergeCell ref="R8:X8"/>
    <mergeCell ref="AG8:AH8"/>
    <mergeCell ref="AI8:AO8"/>
    <mergeCell ref="AP8:AV8"/>
    <mergeCell ref="BE8:BF8"/>
    <mergeCell ref="BG8:BM8"/>
    <mergeCell ref="EQ7:EV7"/>
    <mergeCell ref="EW7:FL7"/>
    <mergeCell ref="FO7:FT7"/>
    <mergeCell ref="FU7:GJ7"/>
    <mergeCell ref="GM7:GR7"/>
    <mergeCell ref="GS7:HH7"/>
    <mergeCell ref="BW7:CB7"/>
    <mergeCell ref="CC7:CR7"/>
    <mergeCell ref="CU7:CZ7"/>
    <mergeCell ref="DA7:DP7"/>
    <mergeCell ref="HB8:HH8"/>
    <mergeCell ref="HQ8:HR8"/>
    <mergeCell ref="HS8:HY8"/>
    <mergeCell ref="HZ8:IF8"/>
    <mergeCell ref="I9:J9"/>
    <mergeCell ref="K9:Q9"/>
    <mergeCell ref="R9:X9"/>
    <mergeCell ref="AG9:AH9"/>
    <mergeCell ref="AI9:AO9"/>
    <mergeCell ref="AP9:AV9"/>
    <mergeCell ref="FF8:FL8"/>
    <mergeCell ref="FU8:FV8"/>
    <mergeCell ref="FW8:GC8"/>
    <mergeCell ref="BN8:BT8"/>
    <mergeCell ref="CC8:CD8"/>
    <mergeCell ref="DA9:DB9"/>
    <mergeCell ref="DC9:DI9"/>
    <mergeCell ref="DJ9:DP9"/>
    <mergeCell ref="DY9:DZ9"/>
    <mergeCell ref="EA9:EG9"/>
    <mergeCell ref="EH9:EN9"/>
    <mergeCell ref="BE9:BF9"/>
    <mergeCell ref="BG9:BM9"/>
    <mergeCell ref="BN9:BT9"/>
    <mergeCell ref="CC9:CD9"/>
    <mergeCell ref="CE9:CK9"/>
    <mergeCell ref="CL9:CR9"/>
    <mergeCell ref="CE8:CK8"/>
    <mergeCell ref="GD8:GJ8"/>
    <mergeCell ref="GS8:GT8"/>
    <mergeCell ref="GU8:HA8"/>
    <mergeCell ref="DJ8:DP8"/>
    <mergeCell ref="DY8:DZ8"/>
    <mergeCell ref="EA8:EG8"/>
    <mergeCell ref="EH8:EN8"/>
    <mergeCell ref="EW8:EX8"/>
    <mergeCell ref="EY8:FE8"/>
    <mergeCell ref="O30:P30"/>
    <mergeCell ref="AM30:AN30"/>
    <mergeCell ref="BK30:BL30"/>
    <mergeCell ref="CI30:CJ30"/>
    <mergeCell ref="DG30:DH30"/>
    <mergeCell ref="EE30:EF30"/>
    <mergeCell ref="HZ9:IF9"/>
    <mergeCell ref="EW9:EX9"/>
    <mergeCell ref="EY9:FE9"/>
    <mergeCell ref="FF9:FL9"/>
    <mergeCell ref="FU9:FV9"/>
    <mergeCell ref="FW9:GC9"/>
    <mergeCell ref="GD9:GJ9"/>
    <mergeCell ref="FC30:FD30"/>
    <mergeCell ref="GA30:GB30"/>
    <mergeCell ref="GY30:GZ30"/>
    <mergeCell ref="HW30:HX30"/>
    <mergeCell ref="GS9:GT9"/>
    <mergeCell ref="GU9:HA9"/>
    <mergeCell ref="HB9:HH9"/>
    <mergeCell ref="HQ9:HR9"/>
    <mergeCell ref="HS9:HY9"/>
    <mergeCell ref="GL33:GY33"/>
    <mergeCell ref="HJ33:HW33"/>
    <mergeCell ref="B34:L34"/>
    <mergeCell ref="M34:O34"/>
    <mergeCell ref="Z34:AJ34"/>
    <mergeCell ref="AK34:AM34"/>
    <mergeCell ref="AX34:BH34"/>
    <mergeCell ref="BI34:BK34"/>
    <mergeCell ref="HJ34:HT34"/>
    <mergeCell ref="HU34:HW34"/>
    <mergeCell ref="FA34:FC34"/>
    <mergeCell ref="FN34:FX34"/>
    <mergeCell ref="FY34:GA34"/>
    <mergeCell ref="GL34:GV34"/>
    <mergeCell ref="GW34:GY34"/>
    <mergeCell ref="B33:O33"/>
    <mergeCell ref="Z33:AM33"/>
    <mergeCell ref="AX33:BK33"/>
    <mergeCell ref="BV33:CI33"/>
    <mergeCell ref="CT33:DG33"/>
    <mergeCell ref="DR33:EE33"/>
    <mergeCell ref="EP34:EZ34"/>
    <mergeCell ref="BV34:CF34"/>
    <mergeCell ref="CG34:CI34"/>
    <mergeCell ref="HU35:HW35"/>
    <mergeCell ref="CT35:DD35"/>
    <mergeCell ref="DE35:DG35"/>
    <mergeCell ref="DR35:EB35"/>
    <mergeCell ref="EC35:EE35"/>
    <mergeCell ref="EP35:EZ35"/>
    <mergeCell ref="FA35:FC35"/>
    <mergeCell ref="FA36:FC36"/>
    <mergeCell ref="FY36:GA36"/>
    <mergeCell ref="GW36:GY36"/>
    <mergeCell ref="HU36:HW36"/>
    <mergeCell ref="DE36:DG36"/>
    <mergeCell ref="EC36:EE36"/>
    <mergeCell ref="CT36:DD36"/>
    <mergeCell ref="EP36:EZ36"/>
    <mergeCell ref="GL36:GV36"/>
    <mergeCell ref="HU40:HW40"/>
    <mergeCell ref="M38:O38"/>
    <mergeCell ref="Q38:R38"/>
    <mergeCell ref="AK38:AM38"/>
    <mergeCell ref="AO38:AP38"/>
    <mergeCell ref="BI38:BK38"/>
    <mergeCell ref="BM38:BN38"/>
    <mergeCell ref="C48:H48"/>
    <mergeCell ref="I48:X48"/>
    <mergeCell ref="AA48:AF48"/>
    <mergeCell ref="AG48:AV48"/>
    <mergeCell ref="AY48:BD48"/>
    <mergeCell ref="BE48:BT48"/>
    <mergeCell ref="BW48:CB48"/>
    <mergeCell ref="CC48:CR48"/>
    <mergeCell ref="M40:O40"/>
    <mergeCell ref="AK40:AM40"/>
    <mergeCell ref="BI40:BK40"/>
    <mergeCell ref="CG40:CI40"/>
    <mergeCell ref="DE40:DG40"/>
    <mergeCell ref="EC40:EE40"/>
    <mergeCell ref="FA40:FC40"/>
    <mergeCell ref="FY40:GA40"/>
    <mergeCell ref="GW40:GY40"/>
    <mergeCell ref="HQ49:HR49"/>
    <mergeCell ref="HS49:HY49"/>
    <mergeCell ref="HZ49:IF49"/>
    <mergeCell ref="EW49:EX49"/>
    <mergeCell ref="EY49:FE49"/>
    <mergeCell ref="FF49:FL49"/>
    <mergeCell ref="FU49:FV49"/>
    <mergeCell ref="FW49:GC49"/>
    <mergeCell ref="GD49:GJ49"/>
    <mergeCell ref="GU49:HA49"/>
    <mergeCell ref="HB49:HH49"/>
    <mergeCell ref="GS48:HH48"/>
    <mergeCell ref="HK48:HP48"/>
    <mergeCell ref="HQ48:IF48"/>
    <mergeCell ref="CU48:CZ48"/>
    <mergeCell ref="DA48:DP48"/>
    <mergeCell ref="DS48:DX48"/>
    <mergeCell ref="DY48:EN48"/>
    <mergeCell ref="EQ48:EV48"/>
    <mergeCell ref="EW48:FL48"/>
    <mergeCell ref="I49:J49"/>
    <mergeCell ref="K49:Q49"/>
    <mergeCell ref="R49:X49"/>
    <mergeCell ref="AG49:AH49"/>
    <mergeCell ref="AI49:AO49"/>
    <mergeCell ref="AP49:AV49"/>
    <mergeCell ref="FO48:FT48"/>
    <mergeCell ref="FU48:GJ48"/>
    <mergeCell ref="GM48:GR48"/>
    <mergeCell ref="DA49:DB49"/>
    <mergeCell ref="DC49:DI49"/>
    <mergeCell ref="DJ49:DP49"/>
    <mergeCell ref="DY49:DZ49"/>
    <mergeCell ref="EA49:EG49"/>
    <mergeCell ref="EH49:EN49"/>
    <mergeCell ref="BE49:BF49"/>
    <mergeCell ref="BG49:BM49"/>
    <mergeCell ref="BN49:BT49"/>
    <mergeCell ref="CC49:CD49"/>
    <mergeCell ref="CE49:CK49"/>
    <mergeCell ref="CL49:CR49"/>
    <mergeCell ref="IB70:IC70"/>
    <mergeCell ref="O70:P70"/>
    <mergeCell ref="AR70:AS70"/>
    <mergeCell ref="BP70:BQ70"/>
    <mergeCell ref="CN70:CO70"/>
    <mergeCell ref="DL70:DM70"/>
    <mergeCell ref="EJ70:EK70"/>
    <mergeCell ref="GS50:GT50"/>
    <mergeCell ref="GU50:HA50"/>
    <mergeCell ref="HB50:HH50"/>
    <mergeCell ref="HQ50:HR50"/>
    <mergeCell ref="HS50:HY50"/>
    <mergeCell ref="HZ50:IF50"/>
    <mergeCell ref="EW50:EX50"/>
    <mergeCell ref="EY50:FE50"/>
    <mergeCell ref="FF50:FL50"/>
    <mergeCell ref="FU50:FV50"/>
    <mergeCell ref="FW50:GC50"/>
    <mergeCell ref="GD50:GJ50"/>
    <mergeCell ref="DA50:DB50"/>
    <mergeCell ref="DC50:DI50"/>
    <mergeCell ref="DJ50:DP50"/>
    <mergeCell ref="DY50:DZ50"/>
    <mergeCell ref="EA50:EG50"/>
    <mergeCell ref="HN3:HR3"/>
    <mergeCell ref="HK5:HL5"/>
    <mergeCell ref="GM5:GN5"/>
    <mergeCell ref="FO5:FP5"/>
    <mergeCell ref="EQ5:ER5"/>
    <mergeCell ref="DS5:DT5"/>
    <mergeCell ref="B71:X71"/>
    <mergeCell ref="FH70:FI70"/>
    <mergeCell ref="GF70:GG70"/>
    <mergeCell ref="HD70:HE70"/>
    <mergeCell ref="EH50:EN50"/>
    <mergeCell ref="BE50:BF50"/>
    <mergeCell ref="BG50:BM50"/>
    <mergeCell ref="BN50:BT50"/>
    <mergeCell ref="CC50:CD50"/>
    <mergeCell ref="CE50:CK50"/>
    <mergeCell ref="CL50:CR50"/>
    <mergeCell ref="I50:J50"/>
    <mergeCell ref="K50:Q50"/>
    <mergeCell ref="R50:X50"/>
    <mergeCell ref="AG50:AH50"/>
    <mergeCell ref="AI50:AO50"/>
    <mergeCell ref="AP50:AV50"/>
    <mergeCell ref="GS49:GT49"/>
    <mergeCell ref="E44:L44"/>
    <mergeCell ref="DS46:DT46"/>
    <mergeCell ref="EQ46:ER46"/>
    <mergeCell ref="FO46:FP46"/>
    <mergeCell ref="GM46:GN46"/>
    <mergeCell ref="HK46:HL46"/>
    <mergeCell ref="ET3:EX3"/>
    <mergeCell ref="FR3:FV3"/>
    <mergeCell ref="GP3:GT3"/>
    <mergeCell ref="FN35:FX35"/>
    <mergeCell ref="FY35:GA35"/>
    <mergeCell ref="GL35:GV35"/>
    <mergeCell ref="GW35:GY35"/>
    <mergeCell ref="HJ35:HT35"/>
    <mergeCell ref="M36:O36"/>
    <mergeCell ref="AK36:AM36"/>
    <mergeCell ref="BI36:BK36"/>
    <mergeCell ref="CG36:CI36"/>
    <mergeCell ref="B35:L35"/>
    <mergeCell ref="M35:O35"/>
    <mergeCell ref="Z35:AJ35"/>
    <mergeCell ref="AK35:AM35"/>
    <mergeCell ref="AX35:BH35"/>
    <mergeCell ref="BI35:BK35"/>
    <mergeCell ref="BV39:CF39"/>
    <mergeCell ref="M37:O37"/>
    <mergeCell ref="B36:L36"/>
    <mergeCell ref="B37:L37"/>
    <mergeCell ref="B38:L38"/>
    <mergeCell ref="B39:L39"/>
    <mergeCell ref="Z36:AJ36"/>
    <mergeCell ref="Z37:AJ37"/>
    <mergeCell ref="AK37:AM37"/>
    <mergeCell ref="Z38:AJ38"/>
    <mergeCell ref="Z39:AJ39"/>
    <mergeCell ref="M39:O39"/>
    <mergeCell ref="AK39:AM39"/>
    <mergeCell ref="BI39:BK39"/>
    <mergeCell ref="CG39:CI39"/>
    <mergeCell ref="CG38:CI38"/>
    <mergeCell ref="EP39:EZ39"/>
    <mergeCell ref="FN36:FX36"/>
    <mergeCell ref="FN37:FX37"/>
    <mergeCell ref="FY37:GA37"/>
    <mergeCell ref="FN38:FX38"/>
    <mergeCell ref="FN39:FX39"/>
    <mergeCell ref="CT37:DD37"/>
    <mergeCell ref="DE37:DG37"/>
    <mergeCell ref="CT38:DD38"/>
    <mergeCell ref="CT39:DD39"/>
    <mergeCell ref="DR36:EB36"/>
    <mergeCell ref="DR37:EB37"/>
    <mergeCell ref="EC37:EE37"/>
    <mergeCell ref="DR38:EB38"/>
    <mergeCell ref="DR39:EB39"/>
    <mergeCell ref="DE39:DG39"/>
    <mergeCell ref="EC39:EE39"/>
    <mergeCell ref="FA39:FC39"/>
    <mergeCell ref="FY39:GA39"/>
    <mergeCell ref="FA38:FC38"/>
    <mergeCell ref="FE38:FF38"/>
    <mergeCell ref="FY38:GA38"/>
    <mergeCell ref="DI38:DJ38"/>
    <mergeCell ref="IA38:IC38"/>
    <mergeCell ref="GL37:GV37"/>
    <mergeCell ref="GW37:GY37"/>
    <mergeCell ref="GL38:GV38"/>
    <mergeCell ref="GL39:GV39"/>
    <mergeCell ref="HJ36:HT36"/>
    <mergeCell ref="HJ37:HT37"/>
    <mergeCell ref="HU37:HW37"/>
    <mergeCell ref="HJ38:HT38"/>
    <mergeCell ref="HJ39:HT39"/>
    <mergeCell ref="HU38:HW38"/>
    <mergeCell ref="HY38:HZ38"/>
    <mergeCell ref="GW38:GY38"/>
    <mergeCell ref="HA38:HB38"/>
    <mergeCell ref="GW39:GY39"/>
    <mergeCell ref="HU39:HW39"/>
    <mergeCell ref="FU5:FV5"/>
    <mergeCell ref="GS5:GT5"/>
    <mergeCell ref="HQ5:HR5"/>
    <mergeCell ref="AQ38:AS38"/>
    <mergeCell ref="BO38:BQ38"/>
    <mergeCell ref="CM38:CO38"/>
    <mergeCell ref="DK38:DM38"/>
    <mergeCell ref="EI38:EK38"/>
    <mergeCell ref="FG38:FI38"/>
    <mergeCell ref="GE38:GG38"/>
    <mergeCell ref="HC38:HE38"/>
    <mergeCell ref="EP37:EZ37"/>
    <mergeCell ref="FA37:FC37"/>
    <mergeCell ref="EP38:EZ38"/>
    <mergeCell ref="AX36:BH36"/>
    <mergeCell ref="AX37:BH37"/>
    <mergeCell ref="BI37:BK37"/>
    <mergeCell ref="AX38:BH38"/>
    <mergeCell ref="GC38:GD38"/>
    <mergeCell ref="CK38:CL38"/>
    <mergeCell ref="EC38:EE38"/>
    <mergeCell ref="EG38:EH38"/>
    <mergeCell ref="BV35:CF35"/>
    <mergeCell ref="DE38:DG38"/>
  </mergeCells>
  <pageMargins left="0.25" right="0.25" top="0.75" bottom="0.75" header="0.3" footer="0.3"/>
  <pageSetup paperSize="9" orientation="landscape" horizontalDpi="300" verticalDpi="300" r:id="rId3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1"/>
  <sheetViews>
    <sheetView showGridLines="0" topLeftCell="A15" zoomScale="112" zoomScaleNormal="112" workbookViewId="0">
      <selection activeCell="L22" sqref="L22"/>
    </sheetView>
  </sheetViews>
  <sheetFormatPr baseColWidth="10" defaultRowHeight="15" x14ac:dyDescent="0.25"/>
  <cols>
    <col min="1" max="1" width="1.5703125" style="602" customWidth="1"/>
    <col min="2" max="2" width="18.5703125" customWidth="1"/>
    <col min="3" max="3" width="3.5703125" customWidth="1"/>
    <col min="4" max="6" width="3.140625" customWidth="1"/>
    <col min="7" max="7" width="6.5703125" customWidth="1"/>
    <col min="8" max="13" width="6.140625" customWidth="1"/>
    <col min="14" max="23" width="6.5703125" customWidth="1"/>
    <col min="24" max="259" width="10.85546875"/>
    <col min="260" max="260" width="2.140625" customWidth="1"/>
    <col min="261" max="261" width="11.42578125" customWidth="1"/>
    <col min="262" max="263" width="5.42578125" customWidth="1"/>
    <col min="264" max="264" width="4.5703125" customWidth="1"/>
    <col min="265" max="265" width="7.140625" customWidth="1"/>
    <col min="266" max="266" width="7.42578125" customWidth="1"/>
    <col min="267" max="267" width="6.140625" customWidth="1"/>
    <col min="268" max="268" width="6.85546875" customWidth="1"/>
    <col min="269" max="269" width="6.5703125" customWidth="1"/>
    <col min="270" max="272" width="6.42578125" customWidth="1"/>
    <col min="273" max="273" width="7.42578125" customWidth="1"/>
    <col min="274" max="274" width="6.42578125" customWidth="1"/>
    <col min="275" max="275" width="7.42578125" customWidth="1"/>
    <col min="276" max="276" width="7.140625" customWidth="1"/>
    <col min="277" max="277" width="7.5703125" customWidth="1"/>
    <col min="278" max="278" width="6.42578125" customWidth="1"/>
    <col min="279" max="279" width="7.42578125" customWidth="1"/>
    <col min="280" max="515" width="10.85546875"/>
    <col min="516" max="516" width="2.140625" customWidth="1"/>
    <col min="517" max="517" width="11.42578125" customWidth="1"/>
    <col min="518" max="519" width="5.42578125" customWidth="1"/>
    <col min="520" max="520" width="4.5703125" customWidth="1"/>
    <col min="521" max="521" width="7.140625" customWidth="1"/>
    <col min="522" max="522" width="7.42578125" customWidth="1"/>
    <col min="523" max="523" width="6.140625" customWidth="1"/>
    <col min="524" max="524" width="6.85546875" customWidth="1"/>
    <col min="525" max="525" width="6.5703125" customWidth="1"/>
    <col min="526" max="528" width="6.42578125" customWidth="1"/>
    <col min="529" max="529" width="7.42578125" customWidth="1"/>
    <col min="530" max="530" width="6.42578125" customWidth="1"/>
    <col min="531" max="531" width="7.42578125" customWidth="1"/>
    <col min="532" max="532" width="7.140625" customWidth="1"/>
    <col min="533" max="533" width="7.5703125" customWidth="1"/>
    <col min="534" max="534" width="6.42578125" customWidth="1"/>
    <col min="535" max="535" width="7.42578125" customWidth="1"/>
    <col min="536" max="771" width="10.85546875"/>
    <col min="772" max="772" width="2.140625" customWidth="1"/>
    <col min="773" max="773" width="11.42578125" customWidth="1"/>
    <col min="774" max="775" width="5.42578125" customWidth="1"/>
    <col min="776" max="776" width="4.5703125" customWidth="1"/>
    <col min="777" max="777" width="7.140625" customWidth="1"/>
    <col min="778" max="778" width="7.42578125" customWidth="1"/>
    <col min="779" max="779" width="6.140625" customWidth="1"/>
    <col min="780" max="780" width="6.85546875" customWidth="1"/>
    <col min="781" max="781" width="6.5703125" customWidth="1"/>
    <col min="782" max="784" width="6.42578125" customWidth="1"/>
    <col min="785" max="785" width="7.42578125" customWidth="1"/>
    <col min="786" max="786" width="6.42578125" customWidth="1"/>
    <col min="787" max="787" width="7.42578125" customWidth="1"/>
    <col min="788" max="788" width="7.140625" customWidth="1"/>
    <col min="789" max="789" width="7.5703125" customWidth="1"/>
    <col min="790" max="790" width="6.42578125" customWidth="1"/>
    <col min="791" max="791" width="7.42578125" customWidth="1"/>
    <col min="792" max="1027" width="10.85546875"/>
    <col min="1028" max="1028" width="2.140625" customWidth="1"/>
    <col min="1029" max="1029" width="11.42578125" customWidth="1"/>
    <col min="1030" max="1031" width="5.42578125" customWidth="1"/>
    <col min="1032" max="1032" width="4.5703125" customWidth="1"/>
    <col min="1033" max="1033" width="7.140625" customWidth="1"/>
    <col min="1034" max="1034" width="7.42578125" customWidth="1"/>
    <col min="1035" max="1035" width="6.140625" customWidth="1"/>
    <col min="1036" max="1036" width="6.85546875" customWidth="1"/>
    <col min="1037" max="1037" width="6.5703125" customWidth="1"/>
    <col min="1038" max="1040" width="6.42578125" customWidth="1"/>
    <col min="1041" max="1041" width="7.42578125" customWidth="1"/>
    <col min="1042" max="1042" width="6.42578125" customWidth="1"/>
    <col min="1043" max="1043" width="7.42578125" customWidth="1"/>
    <col min="1044" max="1044" width="7.140625" customWidth="1"/>
    <col min="1045" max="1045" width="7.5703125" customWidth="1"/>
    <col min="1046" max="1046" width="6.42578125" customWidth="1"/>
    <col min="1047" max="1047" width="7.42578125" customWidth="1"/>
    <col min="1048" max="1283" width="10.85546875"/>
    <col min="1284" max="1284" width="2.140625" customWidth="1"/>
    <col min="1285" max="1285" width="11.42578125" customWidth="1"/>
    <col min="1286" max="1287" width="5.42578125" customWidth="1"/>
    <col min="1288" max="1288" width="4.5703125" customWidth="1"/>
    <col min="1289" max="1289" width="7.140625" customWidth="1"/>
    <col min="1290" max="1290" width="7.42578125" customWidth="1"/>
    <col min="1291" max="1291" width="6.140625" customWidth="1"/>
    <col min="1292" max="1292" width="6.85546875" customWidth="1"/>
    <col min="1293" max="1293" width="6.5703125" customWidth="1"/>
    <col min="1294" max="1296" width="6.42578125" customWidth="1"/>
    <col min="1297" max="1297" width="7.42578125" customWidth="1"/>
    <col min="1298" max="1298" width="6.42578125" customWidth="1"/>
    <col min="1299" max="1299" width="7.42578125" customWidth="1"/>
    <col min="1300" max="1300" width="7.140625" customWidth="1"/>
    <col min="1301" max="1301" width="7.5703125" customWidth="1"/>
    <col min="1302" max="1302" width="6.42578125" customWidth="1"/>
    <col min="1303" max="1303" width="7.42578125" customWidth="1"/>
    <col min="1304" max="1539" width="10.85546875"/>
    <col min="1540" max="1540" width="2.140625" customWidth="1"/>
    <col min="1541" max="1541" width="11.42578125" customWidth="1"/>
    <col min="1542" max="1543" width="5.42578125" customWidth="1"/>
    <col min="1544" max="1544" width="4.5703125" customWidth="1"/>
    <col min="1545" max="1545" width="7.140625" customWidth="1"/>
    <col min="1546" max="1546" width="7.42578125" customWidth="1"/>
    <col min="1547" max="1547" width="6.140625" customWidth="1"/>
    <col min="1548" max="1548" width="6.85546875" customWidth="1"/>
    <col min="1549" max="1549" width="6.5703125" customWidth="1"/>
    <col min="1550" max="1552" width="6.42578125" customWidth="1"/>
    <col min="1553" max="1553" width="7.42578125" customWidth="1"/>
    <col min="1554" max="1554" width="6.42578125" customWidth="1"/>
    <col min="1555" max="1555" width="7.42578125" customWidth="1"/>
    <col min="1556" max="1556" width="7.140625" customWidth="1"/>
    <col min="1557" max="1557" width="7.5703125" customWidth="1"/>
    <col min="1558" max="1558" width="6.42578125" customWidth="1"/>
    <col min="1559" max="1559" width="7.42578125" customWidth="1"/>
    <col min="1560" max="1795" width="10.85546875"/>
    <col min="1796" max="1796" width="2.140625" customWidth="1"/>
    <col min="1797" max="1797" width="11.42578125" customWidth="1"/>
    <col min="1798" max="1799" width="5.42578125" customWidth="1"/>
    <col min="1800" max="1800" width="4.5703125" customWidth="1"/>
    <col min="1801" max="1801" width="7.140625" customWidth="1"/>
    <col min="1802" max="1802" width="7.42578125" customWidth="1"/>
    <col min="1803" max="1803" width="6.140625" customWidth="1"/>
    <col min="1804" max="1804" width="6.85546875" customWidth="1"/>
    <col min="1805" max="1805" width="6.5703125" customWidth="1"/>
    <col min="1806" max="1808" width="6.42578125" customWidth="1"/>
    <col min="1809" max="1809" width="7.42578125" customWidth="1"/>
    <col min="1810" max="1810" width="6.42578125" customWidth="1"/>
    <col min="1811" max="1811" width="7.42578125" customWidth="1"/>
    <col min="1812" max="1812" width="7.140625" customWidth="1"/>
    <col min="1813" max="1813" width="7.5703125" customWidth="1"/>
    <col min="1814" max="1814" width="6.42578125" customWidth="1"/>
    <col min="1815" max="1815" width="7.42578125" customWidth="1"/>
    <col min="1816" max="2051" width="10.85546875"/>
    <col min="2052" max="2052" width="2.140625" customWidth="1"/>
    <col min="2053" max="2053" width="11.42578125" customWidth="1"/>
    <col min="2054" max="2055" width="5.42578125" customWidth="1"/>
    <col min="2056" max="2056" width="4.5703125" customWidth="1"/>
    <col min="2057" max="2057" width="7.140625" customWidth="1"/>
    <col min="2058" max="2058" width="7.42578125" customWidth="1"/>
    <col min="2059" max="2059" width="6.140625" customWidth="1"/>
    <col min="2060" max="2060" width="6.85546875" customWidth="1"/>
    <col min="2061" max="2061" width="6.5703125" customWidth="1"/>
    <col min="2062" max="2064" width="6.42578125" customWidth="1"/>
    <col min="2065" max="2065" width="7.42578125" customWidth="1"/>
    <col min="2066" max="2066" width="6.42578125" customWidth="1"/>
    <col min="2067" max="2067" width="7.42578125" customWidth="1"/>
    <col min="2068" max="2068" width="7.140625" customWidth="1"/>
    <col min="2069" max="2069" width="7.5703125" customWidth="1"/>
    <col min="2070" max="2070" width="6.42578125" customWidth="1"/>
    <col min="2071" max="2071" width="7.42578125" customWidth="1"/>
    <col min="2072" max="2307" width="10.85546875"/>
    <col min="2308" max="2308" width="2.140625" customWidth="1"/>
    <col min="2309" max="2309" width="11.42578125" customWidth="1"/>
    <col min="2310" max="2311" width="5.42578125" customWidth="1"/>
    <col min="2312" max="2312" width="4.5703125" customWidth="1"/>
    <col min="2313" max="2313" width="7.140625" customWidth="1"/>
    <col min="2314" max="2314" width="7.42578125" customWidth="1"/>
    <col min="2315" max="2315" width="6.140625" customWidth="1"/>
    <col min="2316" max="2316" width="6.85546875" customWidth="1"/>
    <col min="2317" max="2317" width="6.5703125" customWidth="1"/>
    <col min="2318" max="2320" width="6.42578125" customWidth="1"/>
    <col min="2321" max="2321" width="7.42578125" customWidth="1"/>
    <col min="2322" max="2322" width="6.42578125" customWidth="1"/>
    <col min="2323" max="2323" width="7.42578125" customWidth="1"/>
    <col min="2324" max="2324" width="7.140625" customWidth="1"/>
    <col min="2325" max="2325" width="7.5703125" customWidth="1"/>
    <col min="2326" max="2326" width="6.42578125" customWidth="1"/>
    <col min="2327" max="2327" width="7.42578125" customWidth="1"/>
    <col min="2328" max="2563" width="10.85546875"/>
    <col min="2564" max="2564" width="2.140625" customWidth="1"/>
    <col min="2565" max="2565" width="11.42578125" customWidth="1"/>
    <col min="2566" max="2567" width="5.42578125" customWidth="1"/>
    <col min="2568" max="2568" width="4.5703125" customWidth="1"/>
    <col min="2569" max="2569" width="7.140625" customWidth="1"/>
    <col min="2570" max="2570" width="7.42578125" customWidth="1"/>
    <col min="2571" max="2571" width="6.140625" customWidth="1"/>
    <col min="2572" max="2572" width="6.85546875" customWidth="1"/>
    <col min="2573" max="2573" width="6.5703125" customWidth="1"/>
    <col min="2574" max="2576" width="6.42578125" customWidth="1"/>
    <col min="2577" max="2577" width="7.42578125" customWidth="1"/>
    <col min="2578" max="2578" width="6.42578125" customWidth="1"/>
    <col min="2579" max="2579" width="7.42578125" customWidth="1"/>
    <col min="2580" max="2580" width="7.140625" customWidth="1"/>
    <col min="2581" max="2581" width="7.5703125" customWidth="1"/>
    <col min="2582" max="2582" width="6.42578125" customWidth="1"/>
    <col min="2583" max="2583" width="7.42578125" customWidth="1"/>
    <col min="2584" max="2819" width="10.85546875"/>
    <col min="2820" max="2820" width="2.140625" customWidth="1"/>
    <col min="2821" max="2821" width="11.42578125" customWidth="1"/>
    <col min="2822" max="2823" width="5.42578125" customWidth="1"/>
    <col min="2824" max="2824" width="4.5703125" customWidth="1"/>
    <col min="2825" max="2825" width="7.140625" customWidth="1"/>
    <col min="2826" max="2826" width="7.42578125" customWidth="1"/>
    <col min="2827" max="2827" width="6.140625" customWidth="1"/>
    <col min="2828" max="2828" width="6.85546875" customWidth="1"/>
    <col min="2829" max="2829" width="6.5703125" customWidth="1"/>
    <col min="2830" max="2832" width="6.42578125" customWidth="1"/>
    <col min="2833" max="2833" width="7.42578125" customWidth="1"/>
    <col min="2834" max="2834" width="6.42578125" customWidth="1"/>
    <col min="2835" max="2835" width="7.42578125" customWidth="1"/>
    <col min="2836" max="2836" width="7.140625" customWidth="1"/>
    <col min="2837" max="2837" width="7.5703125" customWidth="1"/>
    <col min="2838" max="2838" width="6.42578125" customWidth="1"/>
    <col min="2839" max="2839" width="7.42578125" customWidth="1"/>
    <col min="2840" max="3075" width="10.85546875"/>
    <col min="3076" max="3076" width="2.140625" customWidth="1"/>
    <col min="3077" max="3077" width="11.42578125" customWidth="1"/>
    <col min="3078" max="3079" width="5.42578125" customWidth="1"/>
    <col min="3080" max="3080" width="4.5703125" customWidth="1"/>
    <col min="3081" max="3081" width="7.140625" customWidth="1"/>
    <col min="3082" max="3082" width="7.42578125" customWidth="1"/>
    <col min="3083" max="3083" width="6.140625" customWidth="1"/>
    <col min="3084" max="3084" width="6.85546875" customWidth="1"/>
    <col min="3085" max="3085" width="6.5703125" customWidth="1"/>
    <col min="3086" max="3088" width="6.42578125" customWidth="1"/>
    <col min="3089" max="3089" width="7.42578125" customWidth="1"/>
    <col min="3090" max="3090" width="6.42578125" customWidth="1"/>
    <col min="3091" max="3091" width="7.42578125" customWidth="1"/>
    <col min="3092" max="3092" width="7.140625" customWidth="1"/>
    <col min="3093" max="3093" width="7.5703125" customWidth="1"/>
    <col min="3094" max="3094" width="6.42578125" customWidth="1"/>
    <col min="3095" max="3095" width="7.42578125" customWidth="1"/>
    <col min="3096" max="3331" width="10.85546875"/>
    <col min="3332" max="3332" width="2.140625" customWidth="1"/>
    <col min="3333" max="3333" width="11.42578125" customWidth="1"/>
    <col min="3334" max="3335" width="5.42578125" customWidth="1"/>
    <col min="3336" max="3336" width="4.5703125" customWidth="1"/>
    <col min="3337" max="3337" width="7.140625" customWidth="1"/>
    <col min="3338" max="3338" width="7.42578125" customWidth="1"/>
    <col min="3339" max="3339" width="6.140625" customWidth="1"/>
    <col min="3340" max="3340" width="6.85546875" customWidth="1"/>
    <col min="3341" max="3341" width="6.5703125" customWidth="1"/>
    <col min="3342" max="3344" width="6.42578125" customWidth="1"/>
    <col min="3345" max="3345" width="7.42578125" customWidth="1"/>
    <col min="3346" max="3346" width="6.42578125" customWidth="1"/>
    <col min="3347" max="3347" width="7.42578125" customWidth="1"/>
    <col min="3348" max="3348" width="7.140625" customWidth="1"/>
    <col min="3349" max="3349" width="7.5703125" customWidth="1"/>
    <col min="3350" max="3350" width="6.42578125" customWidth="1"/>
    <col min="3351" max="3351" width="7.42578125" customWidth="1"/>
    <col min="3352" max="3587" width="10.85546875"/>
    <col min="3588" max="3588" width="2.140625" customWidth="1"/>
    <col min="3589" max="3589" width="11.42578125" customWidth="1"/>
    <col min="3590" max="3591" width="5.42578125" customWidth="1"/>
    <col min="3592" max="3592" width="4.5703125" customWidth="1"/>
    <col min="3593" max="3593" width="7.140625" customWidth="1"/>
    <col min="3594" max="3594" width="7.42578125" customWidth="1"/>
    <col min="3595" max="3595" width="6.140625" customWidth="1"/>
    <col min="3596" max="3596" width="6.85546875" customWidth="1"/>
    <col min="3597" max="3597" width="6.5703125" customWidth="1"/>
    <col min="3598" max="3600" width="6.42578125" customWidth="1"/>
    <col min="3601" max="3601" width="7.42578125" customWidth="1"/>
    <col min="3602" max="3602" width="6.42578125" customWidth="1"/>
    <col min="3603" max="3603" width="7.42578125" customWidth="1"/>
    <col min="3604" max="3604" width="7.140625" customWidth="1"/>
    <col min="3605" max="3605" width="7.5703125" customWidth="1"/>
    <col min="3606" max="3606" width="6.42578125" customWidth="1"/>
    <col min="3607" max="3607" width="7.42578125" customWidth="1"/>
    <col min="3608" max="3843" width="10.85546875"/>
    <col min="3844" max="3844" width="2.140625" customWidth="1"/>
    <col min="3845" max="3845" width="11.42578125" customWidth="1"/>
    <col min="3846" max="3847" width="5.42578125" customWidth="1"/>
    <col min="3848" max="3848" width="4.5703125" customWidth="1"/>
    <col min="3849" max="3849" width="7.140625" customWidth="1"/>
    <col min="3850" max="3850" width="7.42578125" customWidth="1"/>
    <col min="3851" max="3851" width="6.140625" customWidth="1"/>
    <col min="3852" max="3852" width="6.85546875" customWidth="1"/>
    <col min="3853" max="3853" width="6.5703125" customWidth="1"/>
    <col min="3854" max="3856" width="6.42578125" customWidth="1"/>
    <col min="3857" max="3857" width="7.42578125" customWidth="1"/>
    <col min="3858" max="3858" width="6.42578125" customWidth="1"/>
    <col min="3859" max="3859" width="7.42578125" customWidth="1"/>
    <col min="3860" max="3860" width="7.140625" customWidth="1"/>
    <col min="3861" max="3861" width="7.5703125" customWidth="1"/>
    <col min="3862" max="3862" width="6.42578125" customWidth="1"/>
    <col min="3863" max="3863" width="7.42578125" customWidth="1"/>
    <col min="3864" max="4099" width="10.85546875"/>
    <col min="4100" max="4100" width="2.140625" customWidth="1"/>
    <col min="4101" max="4101" width="11.42578125" customWidth="1"/>
    <col min="4102" max="4103" width="5.42578125" customWidth="1"/>
    <col min="4104" max="4104" width="4.5703125" customWidth="1"/>
    <col min="4105" max="4105" width="7.140625" customWidth="1"/>
    <col min="4106" max="4106" width="7.42578125" customWidth="1"/>
    <col min="4107" max="4107" width="6.140625" customWidth="1"/>
    <col min="4108" max="4108" width="6.85546875" customWidth="1"/>
    <col min="4109" max="4109" width="6.5703125" customWidth="1"/>
    <col min="4110" max="4112" width="6.42578125" customWidth="1"/>
    <col min="4113" max="4113" width="7.42578125" customWidth="1"/>
    <col min="4114" max="4114" width="6.42578125" customWidth="1"/>
    <col min="4115" max="4115" width="7.42578125" customWidth="1"/>
    <col min="4116" max="4116" width="7.140625" customWidth="1"/>
    <col min="4117" max="4117" width="7.5703125" customWidth="1"/>
    <col min="4118" max="4118" width="6.42578125" customWidth="1"/>
    <col min="4119" max="4119" width="7.42578125" customWidth="1"/>
    <col min="4120" max="4355" width="10.85546875"/>
    <col min="4356" max="4356" width="2.140625" customWidth="1"/>
    <col min="4357" max="4357" width="11.42578125" customWidth="1"/>
    <col min="4358" max="4359" width="5.42578125" customWidth="1"/>
    <col min="4360" max="4360" width="4.5703125" customWidth="1"/>
    <col min="4361" max="4361" width="7.140625" customWidth="1"/>
    <col min="4362" max="4362" width="7.42578125" customWidth="1"/>
    <col min="4363" max="4363" width="6.140625" customWidth="1"/>
    <col min="4364" max="4364" width="6.85546875" customWidth="1"/>
    <col min="4365" max="4365" width="6.5703125" customWidth="1"/>
    <col min="4366" max="4368" width="6.42578125" customWidth="1"/>
    <col min="4369" max="4369" width="7.42578125" customWidth="1"/>
    <col min="4370" max="4370" width="6.42578125" customWidth="1"/>
    <col min="4371" max="4371" width="7.42578125" customWidth="1"/>
    <col min="4372" max="4372" width="7.140625" customWidth="1"/>
    <col min="4373" max="4373" width="7.5703125" customWidth="1"/>
    <col min="4374" max="4374" width="6.42578125" customWidth="1"/>
    <col min="4375" max="4375" width="7.42578125" customWidth="1"/>
    <col min="4376" max="4611" width="10.85546875"/>
    <col min="4612" max="4612" width="2.140625" customWidth="1"/>
    <col min="4613" max="4613" width="11.42578125" customWidth="1"/>
    <col min="4614" max="4615" width="5.42578125" customWidth="1"/>
    <col min="4616" max="4616" width="4.5703125" customWidth="1"/>
    <col min="4617" max="4617" width="7.140625" customWidth="1"/>
    <col min="4618" max="4618" width="7.42578125" customWidth="1"/>
    <col min="4619" max="4619" width="6.140625" customWidth="1"/>
    <col min="4620" max="4620" width="6.85546875" customWidth="1"/>
    <col min="4621" max="4621" width="6.5703125" customWidth="1"/>
    <col min="4622" max="4624" width="6.42578125" customWidth="1"/>
    <col min="4625" max="4625" width="7.42578125" customWidth="1"/>
    <col min="4626" max="4626" width="6.42578125" customWidth="1"/>
    <col min="4627" max="4627" width="7.42578125" customWidth="1"/>
    <col min="4628" max="4628" width="7.140625" customWidth="1"/>
    <col min="4629" max="4629" width="7.5703125" customWidth="1"/>
    <col min="4630" max="4630" width="6.42578125" customWidth="1"/>
    <col min="4631" max="4631" width="7.42578125" customWidth="1"/>
    <col min="4632" max="4867" width="10.85546875"/>
    <col min="4868" max="4868" width="2.140625" customWidth="1"/>
    <col min="4869" max="4869" width="11.42578125" customWidth="1"/>
    <col min="4870" max="4871" width="5.42578125" customWidth="1"/>
    <col min="4872" max="4872" width="4.5703125" customWidth="1"/>
    <col min="4873" max="4873" width="7.140625" customWidth="1"/>
    <col min="4874" max="4874" width="7.42578125" customWidth="1"/>
    <col min="4875" max="4875" width="6.140625" customWidth="1"/>
    <col min="4876" max="4876" width="6.85546875" customWidth="1"/>
    <col min="4877" max="4877" width="6.5703125" customWidth="1"/>
    <col min="4878" max="4880" width="6.42578125" customWidth="1"/>
    <col min="4881" max="4881" width="7.42578125" customWidth="1"/>
    <col min="4882" max="4882" width="6.42578125" customWidth="1"/>
    <col min="4883" max="4883" width="7.42578125" customWidth="1"/>
    <col min="4884" max="4884" width="7.140625" customWidth="1"/>
    <col min="4885" max="4885" width="7.5703125" customWidth="1"/>
    <col min="4886" max="4886" width="6.42578125" customWidth="1"/>
    <col min="4887" max="4887" width="7.42578125" customWidth="1"/>
    <col min="4888" max="5123" width="10.85546875"/>
    <col min="5124" max="5124" width="2.140625" customWidth="1"/>
    <col min="5125" max="5125" width="11.42578125" customWidth="1"/>
    <col min="5126" max="5127" width="5.42578125" customWidth="1"/>
    <col min="5128" max="5128" width="4.5703125" customWidth="1"/>
    <col min="5129" max="5129" width="7.140625" customWidth="1"/>
    <col min="5130" max="5130" width="7.42578125" customWidth="1"/>
    <col min="5131" max="5131" width="6.140625" customWidth="1"/>
    <col min="5132" max="5132" width="6.85546875" customWidth="1"/>
    <col min="5133" max="5133" width="6.5703125" customWidth="1"/>
    <col min="5134" max="5136" width="6.42578125" customWidth="1"/>
    <col min="5137" max="5137" width="7.42578125" customWidth="1"/>
    <col min="5138" max="5138" width="6.42578125" customWidth="1"/>
    <col min="5139" max="5139" width="7.42578125" customWidth="1"/>
    <col min="5140" max="5140" width="7.140625" customWidth="1"/>
    <col min="5141" max="5141" width="7.5703125" customWidth="1"/>
    <col min="5142" max="5142" width="6.42578125" customWidth="1"/>
    <col min="5143" max="5143" width="7.42578125" customWidth="1"/>
    <col min="5144" max="5379" width="10.85546875"/>
    <col min="5380" max="5380" width="2.140625" customWidth="1"/>
    <col min="5381" max="5381" width="11.42578125" customWidth="1"/>
    <col min="5382" max="5383" width="5.42578125" customWidth="1"/>
    <col min="5384" max="5384" width="4.5703125" customWidth="1"/>
    <col min="5385" max="5385" width="7.140625" customWidth="1"/>
    <col min="5386" max="5386" width="7.42578125" customWidth="1"/>
    <col min="5387" max="5387" width="6.140625" customWidth="1"/>
    <col min="5388" max="5388" width="6.85546875" customWidth="1"/>
    <col min="5389" max="5389" width="6.5703125" customWidth="1"/>
    <col min="5390" max="5392" width="6.42578125" customWidth="1"/>
    <col min="5393" max="5393" width="7.42578125" customWidth="1"/>
    <col min="5394" max="5394" width="6.42578125" customWidth="1"/>
    <col min="5395" max="5395" width="7.42578125" customWidth="1"/>
    <col min="5396" max="5396" width="7.140625" customWidth="1"/>
    <col min="5397" max="5397" width="7.5703125" customWidth="1"/>
    <col min="5398" max="5398" width="6.42578125" customWidth="1"/>
    <col min="5399" max="5399" width="7.42578125" customWidth="1"/>
    <col min="5400" max="5635" width="10.85546875"/>
    <col min="5636" max="5636" width="2.140625" customWidth="1"/>
    <col min="5637" max="5637" width="11.42578125" customWidth="1"/>
    <col min="5638" max="5639" width="5.42578125" customWidth="1"/>
    <col min="5640" max="5640" width="4.5703125" customWidth="1"/>
    <col min="5641" max="5641" width="7.140625" customWidth="1"/>
    <col min="5642" max="5642" width="7.42578125" customWidth="1"/>
    <col min="5643" max="5643" width="6.140625" customWidth="1"/>
    <col min="5644" max="5644" width="6.85546875" customWidth="1"/>
    <col min="5645" max="5645" width="6.5703125" customWidth="1"/>
    <col min="5646" max="5648" width="6.42578125" customWidth="1"/>
    <col min="5649" max="5649" width="7.42578125" customWidth="1"/>
    <col min="5650" max="5650" width="6.42578125" customWidth="1"/>
    <col min="5651" max="5651" width="7.42578125" customWidth="1"/>
    <col min="5652" max="5652" width="7.140625" customWidth="1"/>
    <col min="5653" max="5653" width="7.5703125" customWidth="1"/>
    <col min="5654" max="5654" width="6.42578125" customWidth="1"/>
    <col min="5655" max="5655" width="7.42578125" customWidth="1"/>
    <col min="5656" max="5891" width="10.85546875"/>
    <col min="5892" max="5892" width="2.140625" customWidth="1"/>
    <col min="5893" max="5893" width="11.42578125" customWidth="1"/>
    <col min="5894" max="5895" width="5.42578125" customWidth="1"/>
    <col min="5896" max="5896" width="4.5703125" customWidth="1"/>
    <col min="5897" max="5897" width="7.140625" customWidth="1"/>
    <col min="5898" max="5898" width="7.42578125" customWidth="1"/>
    <col min="5899" max="5899" width="6.140625" customWidth="1"/>
    <col min="5900" max="5900" width="6.85546875" customWidth="1"/>
    <col min="5901" max="5901" width="6.5703125" customWidth="1"/>
    <col min="5902" max="5904" width="6.42578125" customWidth="1"/>
    <col min="5905" max="5905" width="7.42578125" customWidth="1"/>
    <col min="5906" max="5906" width="6.42578125" customWidth="1"/>
    <col min="5907" max="5907" width="7.42578125" customWidth="1"/>
    <col min="5908" max="5908" width="7.140625" customWidth="1"/>
    <col min="5909" max="5909" width="7.5703125" customWidth="1"/>
    <col min="5910" max="5910" width="6.42578125" customWidth="1"/>
    <col min="5911" max="5911" width="7.42578125" customWidth="1"/>
    <col min="5912" max="6147" width="10.85546875"/>
    <col min="6148" max="6148" width="2.140625" customWidth="1"/>
    <col min="6149" max="6149" width="11.42578125" customWidth="1"/>
    <col min="6150" max="6151" width="5.42578125" customWidth="1"/>
    <col min="6152" max="6152" width="4.5703125" customWidth="1"/>
    <col min="6153" max="6153" width="7.140625" customWidth="1"/>
    <col min="6154" max="6154" width="7.42578125" customWidth="1"/>
    <col min="6155" max="6155" width="6.140625" customWidth="1"/>
    <col min="6156" max="6156" width="6.85546875" customWidth="1"/>
    <col min="6157" max="6157" width="6.5703125" customWidth="1"/>
    <col min="6158" max="6160" width="6.42578125" customWidth="1"/>
    <col min="6161" max="6161" width="7.42578125" customWidth="1"/>
    <col min="6162" max="6162" width="6.42578125" customWidth="1"/>
    <col min="6163" max="6163" width="7.42578125" customWidth="1"/>
    <col min="6164" max="6164" width="7.140625" customWidth="1"/>
    <col min="6165" max="6165" width="7.5703125" customWidth="1"/>
    <col min="6166" max="6166" width="6.42578125" customWidth="1"/>
    <col min="6167" max="6167" width="7.42578125" customWidth="1"/>
    <col min="6168" max="6403" width="10.85546875"/>
    <col min="6404" max="6404" width="2.140625" customWidth="1"/>
    <col min="6405" max="6405" width="11.42578125" customWidth="1"/>
    <col min="6406" max="6407" width="5.42578125" customWidth="1"/>
    <col min="6408" max="6408" width="4.5703125" customWidth="1"/>
    <col min="6409" max="6409" width="7.140625" customWidth="1"/>
    <col min="6410" max="6410" width="7.42578125" customWidth="1"/>
    <col min="6411" max="6411" width="6.140625" customWidth="1"/>
    <col min="6412" max="6412" width="6.85546875" customWidth="1"/>
    <col min="6413" max="6413" width="6.5703125" customWidth="1"/>
    <col min="6414" max="6416" width="6.42578125" customWidth="1"/>
    <col min="6417" max="6417" width="7.42578125" customWidth="1"/>
    <col min="6418" max="6418" width="6.42578125" customWidth="1"/>
    <col min="6419" max="6419" width="7.42578125" customWidth="1"/>
    <col min="6420" max="6420" width="7.140625" customWidth="1"/>
    <col min="6421" max="6421" width="7.5703125" customWidth="1"/>
    <col min="6422" max="6422" width="6.42578125" customWidth="1"/>
    <col min="6423" max="6423" width="7.42578125" customWidth="1"/>
    <col min="6424" max="6659" width="10.85546875"/>
    <col min="6660" max="6660" width="2.140625" customWidth="1"/>
    <col min="6661" max="6661" width="11.42578125" customWidth="1"/>
    <col min="6662" max="6663" width="5.42578125" customWidth="1"/>
    <col min="6664" max="6664" width="4.5703125" customWidth="1"/>
    <col min="6665" max="6665" width="7.140625" customWidth="1"/>
    <col min="6666" max="6666" width="7.42578125" customWidth="1"/>
    <col min="6667" max="6667" width="6.140625" customWidth="1"/>
    <col min="6668" max="6668" width="6.85546875" customWidth="1"/>
    <col min="6669" max="6669" width="6.5703125" customWidth="1"/>
    <col min="6670" max="6672" width="6.42578125" customWidth="1"/>
    <col min="6673" max="6673" width="7.42578125" customWidth="1"/>
    <col min="6674" max="6674" width="6.42578125" customWidth="1"/>
    <col min="6675" max="6675" width="7.42578125" customWidth="1"/>
    <col min="6676" max="6676" width="7.140625" customWidth="1"/>
    <col min="6677" max="6677" width="7.5703125" customWidth="1"/>
    <col min="6678" max="6678" width="6.42578125" customWidth="1"/>
    <col min="6679" max="6679" width="7.42578125" customWidth="1"/>
    <col min="6680" max="6915" width="10.85546875"/>
    <col min="6916" max="6916" width="2.140625" customWidth="1"/>
    <col min="6917" max="6917" width="11.42578125" customWidth="1"/>
    <col min="6918" max="6919" width="5.42578125" customWidth="1"/>
    <col min="6920" max="6920" width="4.5703125" customWidth="1"/>
    <col min="6921" max="6921" width="7.140625" customWidth="1"/>
    <col min="6922" max="6922" width="7.42578125" customWidth="1"/>
    <col min="6923" max="6923" width="6.140625" customWidth="1"/>
    <col min="6924" max="6924" width="6.85546875" customWidth="1"/>
    <col min="6925" max="6925" width="6.5703125" customWidth="1"/>
    <col min="6926" max="6928" width="6.42578125" customWidth="1"/>
    <col min="6929" max="6929" width="7.42578125" customWidth="1"/>
    <col min="6930" max="6930" width="6.42578125" customWidth="1"/>
    <col min="6931" max="6931" width="7.42578125" customWidth="1"/>
    <col min="6932" max="6932" width="7.140625" customWidth="1"/>
    <col min="6933" max="6933" width="7.5703125" customWidth="1"/>
    <col min="6934" max="6934" width="6.42578125" customWidth="1"/>
    <col min="6935" max="6935" width="7.42578125" customWidth="1"/>
    <col min="6936" max="7171" width="10.85546875"/>
    <col min="7172" max="7172" width="2.140625" customWidth="1"/>
    <col min="7173" max="7173" width="11.42578125" customWidth="1"/>
    <col min="7174" max="7175" width="5.42578125" customWidth="1"/>
    <col min="7176" max="7176" width="4.5703125" customWidth="1"/>
    <col min="7177" max="7177" width="7.140625" customWidth="1"/>
    <col min="7178" max="7178" width="7.42578125" customWidth="1"/>
    <col min="7179" max="7179" width="6.140625" customWidth="1"/>
    <col min="7180" max="7180" width="6.85546875" customWidth="1"/>
    <col min="7181" max="7181" width="6.5703125" customWidth="1"/>
    <col min="7182" max="7184" width="6.42578125" customWidth="1"/>
    <col min="7185" max="7185" width="7.42578125" customWidth="1"/>
    <col min="7186" max="7186" width="6.42578125" customWidth="1"/>
    <col min="7187" max="7187" width="7.42578125" customWidth="1"/>
    <col min="7188" max="7188" width="7.140625" customWidth="1"/>
    <col min="7189" max="7189" width="7.5703125" customWidth="1"/>
    <col min="7190" max="7190" width="6.42578125" customWidth="1"/>
    <col min="7191" max="7191" width="7.42578125" customWidth="1"/>
    <col min="7192" max="7427" width="10.85546875"/>
    <col min="7428" max="7428" width="2.140625" customWidth="1"/>
    <col min="7429" max="7429" width="11.42578125" customWidth="1"/>
    <col min="7430" max="7431" width="5.42578125" customWidth="1"/>
    <col min="7432" max="7432" width="4.5703125" customWidth="1"/>
    <col min="7433" max="7433" width="7.140625" customWidth="1"/>
    <col min="7434" max="7434" width="7.42578125" customWidth="1"/>
    <col min="7435" max="7435" width="6.140625" customWidth="1"/>
    <col min="7436" max="7436" width="6.85546875" customWidth="1"/>
    <col min="7437" max="7437" width="6.5703125" customWidth="1"/>
    <col min="7438" max="7440" width="6.42578125" customWidth="1"/>
    <col min="7441" max="7441" width="7.42578125" customWidth="1"/>
    <col min="7442" max="7442" width="6.42578125" customWidth="1"/>
    <col min="7443" max="7443" width="7.42578125" customWidth="1"/>
    <col min="7444" max="7444" width="7.140625" customWidth="1"/>
    <col min="7445" max="7445" width="7.5703125" customWidth="1"/>
    <col min="7446" max="7446" width="6.42578125" customWidth="1"/>
    <col min="7447" max="7447" width="7.42578125" customWidth="1"/>
    <col min="7448" max="7683" width="10.85546875"/>
    <col min="7684" max="7684" width="2.140625" customWidth="1"/>
    <col min="7685" max="7685" width="11.42578125" customWidth="1"/>
    <col min="7686" max="7687" width="5.42578125" customWidth="1"/>
    <col min="7688" max="7688" width="4.5703125" customWidth="1"/>
    <col min="7689" max="7689" width="7.140625" customWidth="1"/>
    <col min="7690" max="7690" width="7.42578125" customWidth="1"/>
    <col min="7691" max="7691" width="6.140625" customWidth="1"/>
    <col min="7692" max="7692" width="6.85546875" customWidth="1"/>
    <col min="7693" max="7693" width="6.5703125" customWidth="1"/>
    <col min="7694" max="7696" width="6.42578125" customWidth="1"/>
    <col min="7697" max="7697" width="7.42578125" customWidth="1"/>
    <col min="7698" max="7698" width="6.42578125" customWidth="1"/>
    <col min="7699" max="7699" width="7.42578125" customWidth="1"/>
    <col min="7700" max="7700" width="7.140625" customWidth="1"/>
    <col min="7701" max="7701" width="7.5703125" customWidth="1"/>
    <col min="7702" max="7702" width="6.42578125" customWidth="1"/>
    <col min="7703" max="7703" width="7.42578125" customWidth="1"/>
    <col min="7704" max="7939" width="10.85546875"/>
    <col min="7940" max="7940" width="2.140625" customWidth="1"/>
    <col min="7941" max="7941" width="11.42578125" customWidth="1"/>
    <col min="7942" max="7943" width="5.42578125" customWidth="1"/>
    <col min="7944" max="7944" width="4.5703125" customWidth="1"/>
    <col min="7945" max="7945" width="7.140625" customWidth="1"/>
    <col min="7946" max="7946" width="7.42578125" customWidth="1"/>
    <col min="7947" max="7947" width="6.140625" customWidth="1"/>
    <col min="7948" max="7948" width="6.85546875" customWidth="1"/>
    <col min="7949" max="7949" width="6.5703125" customWidth="1"/>
    <col min="7950" max="7952" width="6.42578125" customWidth="1"/>
    <col min="7953" max="7953" width="7.42578125" customWidth="1"/>
    <col min="7954" max="7954" width="6.42578125" customWidth="1"/>
    <col min="7955" max="7955" width="7.42578125" customWidth="1"/>
    <col min="7956" max="7956" width="7.140625" customWidth="1"/>
    <col min="7957" max="7957" width="7.5703125" customWidth="1"/>
    <col min="7958" max="7958" width="6.42578125" customWidth="1"/>
    <col min="7959" max="7959" width="7.42578125" customWidth="1"/>
    <col min="7960" max="8195" width="10.85546875"/>
    <col min="8196" max="8196" width="2.140625" customWidth="1"/>
    <col min="8197" max="8197" width="11.42578125" customWidth="1"/>
    <col min="8198" max="8199" width="5.42578125" customWidth="1"/>
    <col min="8200" max="8200" width="4.5703125" customWidth="1"/>
    <col min="8201" max="8201" width="7.140625" customWidth="1"/>
    <col min="8202" max="8202" width="7.42578125" customWidth="1"/>
    <col min="8203" max="8203" width="6.140625" customWidth="1"/>
    <col min="8204" max="8204" width="6.85546875" customWidth="1"/>
    <col min="8205" max="8205" width="6.5703125" customWidth="1"/>
    <col min="8206" max="8208" width="6.42578125" customWidth="1"/>
    <col min="8209" max="8209" width="7.42578125" customWidth="1"/>
    <col min="8210" max="8210" width="6.42578125" customWidth="1"/>
    <col min="8211" max="8211" width="7.42578125" customWidth="1"/>
    <col min="8212" max="8212" width="7.140625" customWidth="1"/>
    <col min="8213" max="8213" width="7.5703125" customWidth="1"/>
    <col min="8214" max="8214" width="6.42578125" customWidth="1"/>
    <col min="8215" max="8215" width="7.42578125" customWidth="1"/>
    <col min="8216" max="8451" width="10.85546875"/>
    <col min="8452" max="8452" width="2.140625" customWidth="1"/>
    <col min="8453" max="8453" width="11.42578125" customWidth="1"/>
    <col min="8454" max="8455" width="5.42578125" customWidth="1"/>
    <col min="8456" max="8456" width="4.5703125" customWidth="1"/>
    <col min="8457" max="8457" width="7.140625" customWidth="1"/>
    <col min="8458" max="8458" width="7.42578125" customWidth="1"/>
    <col min="8459" max="8459" width="6.140625" customWidth="1"/>
    <col min="8460" max="8460" width="6.85546875" customWidth="1"/>
    <col min="8461" max="8461" width="6.5703125" customWidth="1"/>
    <col min="8462" max="8464" width="6.42578125" customWidth="1"/>
    <col min="8465" max="8465" width="7.42578125" customWidth="1"/>
    <col min="8466" max="8466" width="6.42578125" customWidth="1"/>
    <col min="8467" max="8467" width="7.42578125" customWidth="1"/>
    <col min="8468" max="8468" width="7.140625" customWidth="1"/>
    <col min="8469" max="8469" width="7.5703125" customWidth="1"/>
    <col min="8470" max="8470" width="6.42578125" customWidth="1"/>
    <col min="8471" max="8471" width="7.42578125" customWidth="1"/>
    <col min="8472" max="8707" width="10.85546875"/>
    <col min="8708" max="8708" width="2.140625" customWidth="1"/>
    <col min="8709" max="8709" width="11.42578125" customWidth="1"/>
    <col min="8710" max="8711" width="5.42578125" customWidth="1"/>
    <col min="8712" max="8712" width="4.5703125" customWidth="1"/>
    <col min="8713" max="8713" width="7.140625" customWidth="1"/>
    <col min="8714" max="8714" width="7.42578125" customWidth="1"/>
    <col min="8715" max="8715" width="6.140625" customWidth="1"/>
    <col min="8716" max="8716" width="6.85546875" customWidth="1"/>
    <col min="8717" max="8717" width="6.5703125" customWidth="1"/>
    <col min="8718" max="8720" width="6.42578125" customWidth="1"/>
    <col min="8721" max="8721" width="7.42578125" customWidth="1"/>
    <col min="8722" max="8722" width="6.42578125" customWidth="1"/>
    <col min="8723" max="8723" width="7.42578125" customWidth="1"/>
    <col min="8724" max="8724" width="7.140625" customWidth="1"/>
    <col min="8725" max="8725" width="7.5703125" customWidth="1"/>
    <col min="8726" max="8726" width="6.42578125" customWidth="1"/>
    <col min="8727" max="8727" width="7.42578125" customWidth="1"/>
    <col min="8728" max="8963" width="10.85546875"/>
    <col min="8964" max="8964" width="2.140625" customWidth="1"/>
    <col min="8965" max="8965" width="11.42578125" customWidth="1"/>
    <col min="8966" max="8967" width="5.42578125" customWidth="1"/>
    <col min="8968" max="8968" width="4.5703125" customWidth="1"/>
    <col min="8969" max="8969" width="7.140625" customWidth="1"/>
    <col min="8970" max="8970" width="7.42578125" customWidth="1"/>
    <col min="8971" max="8971" width="6.140625" customWidth="1"/>
    <col min="8972" max="8972" width="6.85546875" customWidth="1"/>
    <col min="8973" max="8973" width="6.5703125" customWidth="1"/>
    <col min="8974" max="8976" width="6.42578125" customWidth="1"/>
    <col min="8977" max="8977" width="7.42578125" customWidth="1"/>
    <col min="8978" max="8978" width="6.42578125" customWidth="1"/>
    <col min="8979" max="8979" width="7.42578125" customWidth="1"/>
    <col min="8980" max="8980" width="7.140625" customWidth="1"/>
    <col min="8981" max="8981" width="7.5703125" customWidth="1"/>
    <col min="8982" max="8982" width="6.42578125" customWidth="1"/>
    <col min="8983" max="8983" width="7.42578125" customWidth="1"/>
    <col min="8984" max="9219" width="10.85546875"/>
    <col min="9220" max="9220" width="2.140625" customWidth="1"/>
    <col min="9221" max="9221" width="11.42578125" customWidth="1"/>
    <col min="9222" max="9223" width="5.42578125" customWidth="1"/>
    <col min="9224" max="9224" width="4.5703125" customWidth="1"/>
    <col min="9225" max="9225" width="7.140625" customWidth="1"/>
    <col min="9226" max="9226" width="7.42578125" customWidth="1"/>
    <col min="9227" max="9227" width="6.140625" customWidth="1"/>
    <col min="9228" max="9228" width="6.85546875" customWidth="1"/>
    <col min="9229" max="9229" width="6.5703125" customWidth="1"/>
    <col min="9230" max="9232" width="6.42578125" customWidth="1"/>
    <col min="9233" max="9233" width="7.42578125" customWidth="1"/>
    <col min="9234" max="9234" width="6.42578125" customWidth="1"/>
    <col min="9235" max="9235" width="7.42578125" customWidth="1"/>
    <col min="9236" max="9236" width="7.140625" customWidth="1"/>
    <col min="9237" max="9237" width="7.5703125" customWidth="1"/>
    <col min="9238" max="9238" width="6.42578125" customWidth="1"/>
    <col min="9239" max="9239" width="7.42578125" customWidth="1"/>
    <col min="9240" max="9475" width="10.85546875"/>
    <col min="9476" max="9476" width="2.140625" customWidth="1"/>
    <col min="9477" max="9477" width="11.42578125" customWidth="1"/>
    <col min="9478" max="9479" width="5.42578125" customWidth="1"/>
    <col min="9480" max="9480" width="4.5703125" customWidth="1"/>
    <col min="9481" max="9481" width="7.140625" customWidth="1"/>
    <col min="9482" max="9482" width="7.42578125" customWidth="1"/>
    <col min="9483" max="9483" width="6.140625" customWidth="1"/>
    <col min="9484" max="9484" width="6.85546875" customWidth="1"/>
    <col min="9485" max="9485" width="6.5703125" customWidth="1"/>
    <col min="9486" max="9488" width="6.42578125" customWidth="1"/>
    <col min="9489" max="9489" width="7.42578125" customWidth="1"/>
    <col min="9490" max="9490" width="6.42578125" customWidth="1"/>
    <col min="9491" max="9491" width="7.42578125" customWidth="1"/>
    <col min="9492" max="9492" width="7.140625" customWidth="1"/>
    <col min="9493" max="9493" width="7.5703125" customWidth="1"/>
    <col min="9494" max="9494" width="6.42578125" customWidth="1"/>
    <col min="9495" max="9495" width="7.42578125" customWidth="1"/>
    <col min="9496" max="9731" width="10.85546875"/>
    <col min="9732" max="9732" width="2.140625" customWidth="1"/>
    <col min="9733" max="9733" width="11.42578125" customWidth="1"/>
    <col min="9734" max="9735" width="5.42578125" customWidth="1"/>
    <col min="9736" max="9736" width="4.5703125" customWidth="1"/>
    <col min="9737" max="9737" width="7.140625" customWidth="1"/>
    <col min="9738" max="9738" width="7.42578125" customWidth="1"/>
    <col min="9739" max="9739" width="6.140625" customWidth="1"/>
    <col min="9740" max="9740" width="6.85546875" customWidth="1"/>
    <col min="9741" max="9741" width="6.5703125" customWidth="1"/>
    <col min="9742" max="9744" width="6.42578125" customWidth="1"/>
    <col min="9745" max="9745" width="7.42578125" customWidth="1"/>
    <col min="9746" max="9746" width="6.42578125" customWidth="1"/>
    <col min="9747" max="9747" width="7.42578125" customWidth="1"/>
    <col min="9748" max="9748" width="7.140625" customWidth="1"/>
    <col min="9749" max="9749" width="7.5703125" customWidth="1"/>
    <col min="9750" max="9750" width="6.42578125" customWidth="1"/>
    <col min="9751" max="9751" width="7.42578125" customWidth="1"/>
    <col min="9752" max="9987" width="10.85546875"/>
    <col min="9988" max="9988" width="2.140625" customWidth="1"/>
    <col min="9989" max="9989" width="11.42578125" customWidth="1"/>
    <col min="9990" max="9991" width="5.42578125" customWidth="1"/>
    <col min="9992" max="9992" width="4.5703125" customWidth="1"/>
    <col min="9993" max="9993" width="7.140625" customWidth="1"/>
    <col min="9994" max="9994" width="7.42578125" customWidth="1"/>
    <col min="9995" max="9995" width="6.140625" customWidth="1"/>
    <col min="9996" max="9996" width="6.85546875" customWidth="1"/>
    <col min="9997" max="9997" width="6.5703125" customWidth="1"/>
    <col min="9998" max="10000" width="6.42578125" customWidth="1"/>
    <col min="10001" max="10001" width="7.42578125" customWidth="1"/>
    <col min="10002" max="10002" width="6.42578125" customWidth="1"/>
    <col min="10003" max="10003" width="7.42578125" customWidth="1"/>
    <col min="10004" max="10004" width="7.140625" customWidth="1"/>
    <col min="10005" max="10005" width="7.5703125" customWidth="1"/>
    <col min="10006" max="10006" width="6.42578125" customWidth="1"/>
    <col min="10007" max="10007" width="7.42578125" customWidth="1"/>
    <col min="10008" max="10243" width="10.85546875"/>
    <col min="10244" max="10244" width="2.140625" customWidth="1"/>
    <col min="10245" max="10245" width="11.42578125" customWidth="1"/>
    <col min="10246" max="10247" width="5.42578125" customWidth="1"/>
    <col min="10248" max="10248" width="4.5703125" customWidth="1"/>
    <col min="10249" max="10249" width="7.140625" customWidth="1"/>
    <col min="10250" max="10250" width="7.42578125" customWidth="1"/>
    <col min="10251" max="10251" width="6.140625" customWidth="1"/>
    <col min="10252" max="10252" width="6.85546875" customWidth="1"/>
    <col min="10253" max="10253" width="6.5703125" customWidth="1"/>
    <col min="10254" max="10256" width="6.42578125" customWidth="1"/>
    <col min="10257" max="10257" width="7.42578125" customWidth="1"/>
    <col min="10258" max="10258" width="6.42578125" customWidth="1"/>
    <col min="10259" max="10259" width="7.42578125" customWidth="1"/>
    <col min="10260" max="10260" width="7.140625" customWidth="1"/>
    <col min="10261" max="10261" width="7.5703125" customWidth="1"/>
    <col min="10262" max="10262" width="6.42578125" customWidth="1"/>
    <col min="10263" max="10263" width="7.42578125" customWidth="1"/>
    <col min="10264" max="10499" width="10.85546875"/>
    <col min="10500" max="10500" width="2.140625" customWidth="1"/>
    <col min="10501" max="10501" width="11.42578125" customWidth="1"/>
    <col min="10502" max="10503" width="5.42578125" customWidth="1"/>
    <col min="10504" max="10504" width="4.5703125" customWidth="1"/>
    <col min="10505" max="10505" width="7.140625" customWidth="1"/>
    <col min="10506" max="10506" width="7.42578125" customWidth="1"/>
    <col min="10507" max="10507" width="6.140625" customWidth="1"/>
    <col min="10508" max="10508" width="6.85546875" customWidth="1"/>
    <col min="10509" max="10509" width="6.5703125" customWidth="1"/>
    <col min="10510" max="10512" width="6.42578125" customWidth="1"/>
    <col min="10513" max="10513" width="7.42578125" customWidth="1"/>
    <col min="10514" max="10514" width="6.42578125" customWidth="1"/>
    <col min="10515" max="10515" width="7.42578125" customWidth="1"/>
    <col min="10516" max="10516" width="7.140625" customWidth="1"/>
    <col min="10517" max="10517" width="7.5703125" customWidth="1"/>
    <col min="10518" max="10518" width="6.42578125" customWidth="1"/>
    <col min="10519" max="10519" width="7.42578125" customWidth="1"/>
    <col min="10520" max="10755" width="10.85546875"/>
    <col min="10756" max="10756" width="2.140625" customWidth="1"/>
    <col min="10757" max="10757" width="11.42578125" customWidth="1"/>
    <col min="10758" max="10759" width="5.42578125" customWidth="1"/>
    <col min="10760" max="10760" width="4.5703125" customWidth="1"/>
    <col min="10761" max="10761" width="7.140625" customWidth="1"/>
    <col min="10762" max="10762" width="7.42578125" customWidth="1"/>
    <col min="10763" max="10763" width="6.140625" customWidth="1"/>
    <col min="10764" max="10764" width="6.85546875" customWidth="1"/>
    <col min="10765" max="10765" width="6.5703125" customWidth="1"/>
    <col min="10766" max="10768" width="6.42578125" customWidth="1"/>
    <col min="10769" max="10769" width="7.42578125" customWidth="1"/>
    <col min="10770" max="10770" width="6.42578125" customWidth="1"/>
    <col min="10771" max="10771" width="7.42578125" customWidth="1"/>
    <col min="10772" max="10772" width="7.140625" customWidth="1"/>
    <col min="10773" max="10773" width="7.5703125" customWidth="1"/>
    <col min="10774" max="10774" width="6.42578125" customWidth="1"/>
    <col min="10775" max="10775" width="7.42578125" customWidth="1"/>
    <col min="10776" max="11011" width="10.85546875"/>
    <col min="11012" max="11012" width="2.140625" customWidth="1"/>
    <col min="11013" max="11013" width="11.42578125" customWidth="1"/>
    <col min="11014" max="11015" width="5.42578125" customWidth="1"/>
    <col min="11016" max="11016" width="4.5703125" customWidth="1"/>
    <col min="11017" max="11017" width="7.140625" customWidth="1"/>
    <col min="11018" max="11018" width="7.42578125" customWidth="1"/>
    <col min="11019" max="11019" width="6.140625" customWidth="1"/>
    <col min="11020" max="11020" width="6.85546875" customWidth="1"/>
    <col min="11021" max="11021" width="6.5703125" customWidth="1"/>
    <col min="11022" max="11024" width="6.42578125" customWidth="1"/>
    <col min="11025" max="11025" width="7.42578125" customWidth="1"/>
    <col min="11026" max="11026" width="6.42578125" customWidth="1"/>
    <col min="11027" max="11027" width="7.42578125" customWidth="1"/>
    <col min="11028" max="11028" width="7.140625" customWidth="1"/>
    <col min="11029" max="11029" width="7.5703125" customWidth="1"/>
    <col min="11030" max="11030" width="6.42578125" customWidth="1"/>
    <col min="11031" max="11031" width="7.42578125" customWidth="1"/>
    <col min="11032" max="11267" width="10.85546875"/>
    <col min="11268" max="11268" width="2.140625" customWidth="1"/>
    <col min="11269" max="11269" width="11.42578125" customWidth="1"/>
    <col min="11270" max="11271" width="5.42578125" customWidth="1"/>
    <col min="11272" max="11272" width="4.5703125" customWidth="1"/>
    <col min="11273" max="11273" width="7.140625" customWidth="1"/>
    <col min="11274" max="11274" width="7.42578125" customWidth="1"/>
    <col min="11275" max="11275" width="6.140625" customWidth="1"/>
    <col min="11276" max="11276" width="6.85546875" customWidth="1"/>
    <col min="11277" max="11277" width="6.5703125" customWidth="1"/>
    <col min="11278" max="11280" width="6.42578125" customWidth="1"/>
    <col min="11281" max="11281" width="7.42578125" customWidth="1"/>
    <col min="11282" max="11282" width="6.42578125" customWidth="1"/>
    <col min="11283" max="11283" width="7.42578125" customWidth="1"/>
    <col min="11284" max="11284" width="7.140625" customWidth="1"/>
    <col min="11285" max="11285" width="7.5703125" customWidth="1"/>
    <col min="11286" max="11286" width="6.42578125" customWidth="1"/>
    <col min="11287" max="11287" width="7.42578125" customWidth="1"/>
    <col min="11288" max="11523" width="10.85546875"/>
    <col min="11524" max="11524" width="2.140625" customWidth="1"/>
    <col min="11525" max="11525" width="11.42578125" customWidth="1"/>
    <col min="11526" max="11527" width="5.42578125" customWidth="1"/>
    <col min="11528" max="11528" width="4.5703125" customWidth="1"/>
    <col min="11529" max="11529" width="7.140625" customWidth="1"/>
    <col min="11530" max="11530" width="7.42578125" customWidth="1"/>
    <col min="11531" max="11531" width="6.140625" customWidth="1"/>
    <col min="11532" max="11532" width="6.85546875" customWidth="1"/>
    <col min="11533" max="11533" width="6.5703125" customWidth="1"/>
    <col min="11534" max="11536" width="6.42578125" customWidth="1"/>
    <col min="11537" max="11537" width="7.42578125" customWidth="1"/>
    <col min="11538" max="11538" width="6.42578125" customWidth="1"/>
    <col min="11539" max="11539" width="7.42578125" customWidth="1"/>
    <col min="11540" max="11540" width="7.140625" customWidth="1"/>
    <col min="11541" max="11541" width="7.5703125" customWidth="1"/>
    <col min="11542" max="11542" width="6.42578125" customWidth="1"/>
    <col min="11543" max="11543" width="7.42578125" customWidth="1"/>
    <col min="11544" max="11779" width="10.85546875"/>
    <col min="11780" max="11780" width="2.140625" customWidth="1"/>
    <col min="11781" max="11781" width="11.42578125" customWidth="1"/>
    <col min="11782" max="11783" width="5.42578125" customWidth="1"/>
    <col min="11784" max="11784" width="4.5703125" customWidth="1"/>
    <col min="11785" max="11785" width="7.140625" customWidth="1"/>
    <col min="11786" max="11786" width="7.42578125" customWidth="1"/>
    <col min="11787" max="11787" width="6.140625" customWidth="1"/>
    <col min="11788" max="11788" width="6.85546875" customWidth="1"/>
    <col min="11789" max="11789" width="6.5703125" customWidth="1"/>
    <col min="11790" max="11792" width="6.42578125" customWidth="1"/>
    <col min="11793" max="11793" width="7.42578125" customWidth="1"/>
    <col min="11794" max="11794" width="6.42578125" customWidth="1"/>
    <col min="11795" max="11795" width="7.42578125" customWidth="1"/>
    <col min="11796" max="11796" width="7.140625" customWidth="1"/>
    <col min="11797" max="11797" width="7.5703125" customWidth="1"/>
    <col min="11798" max="11798" width="6.42578125" customWidth="1"/>
    <col min="11799" max="11799" width="7.42578125" customWidth="1"/>
    <col min="11800" max="12035" width="10.85546875"/>
    <col min="12036" max="12036" width="2.140625" customWidth="1"/>
    <col min="12037" max="12037" width="11.42578125" customWidth="1"/>
    <col min="12038" max="12039" width="5.42578125" customWidth="1"/>
    <col min="12040" max="12040" width="4.5703125" customWidth="1"/>
    <col min="12041" max="12041" width="7.140625" customWidth="1"/>
    <col min="12042" max="12042" width="7.42578125" customWidth="1"/>
    <col min="12043" max="12043" width="6.140625" customWidth="1"/>
    <col min="12044" max="12044" width="6.85546875" customWidth="1"/>
    <col min="12045" max="12045" width="6.5703125" customWidth="1"/>
    <col min="12046" max="12048" width="6.42578125" customWidth="1"/>
    <col min="12049" max="12049" width="7.42578125" customWidth="1"/>
    <col min="12050" max="12050" width="6.42578125" customWidth="1"/>
    <col min="12051" max="12051" width="7.42578125" customWidth="1"/>
    <col min="12052" max="12052" width="7.140625" customWidth="1"/>
    <col min="12053" max="12053" width="7.5703125" customWidth="1"/>
    <col min="12054" max="12054" width="6.42578125" customWidth="1"/>
    <col min="12055" max="12055" width="7.42578125" customWidth="1"/>
    <col min="12056" max="12291" width="10.85546875"/>
    <col min="12292" max="12292" width="2.140625" customWidth="1"/>
    <col min="12293" max="12293" width="11.42578125" customWidth="1"/>
    <col min="12294" max="12295" width="5.42578125" customWidth="1"/>
    <col min="12296" max="12296" width="4.5703125" customWidth="1"/>
    <col min="12297" max="12297" width="7.140625" customWidth="1"/>
    <col min="12298" max="12298" width="7.42578125" customWidth="1"/>
    <col min="12299" max="12299" width="6.140625" customWidth="1"/>
    <col min="12300" max="12300" width="6.85546875" customWidth="1"/>
    <col min="12301" max="12301" width="6.5703125" customWidth="1"/>
    <col min="12302" max="12304" width="6.42578125" customWidth="1"/>
    <col min="12305" max="12305" width="7.42578125" customWidth="1"/>
    <col min="12306" max="12306" width="6.42578125" customWidth="1"/>
    <col min="12307" max="12307" width="7.42578125" customWidth="1"/>
    <col min="12308" max="12308" width="7.140625" customWidth="1"/>
    <col min="12309" max="12309" width="7.5703125" customWidth="1"/>
    <col min="12310" max="12310" width="6.42578125" customWidth="1"/>
    <col min="12311" max="12311" width="7.42578125" customWidth="1"/>
    <col min="12312" max="12547" width="10.85546875"/>
    <col min="12548" max="12548" width="2.140625" customWidth="1"/>
    <col min="12549" max="12549" width="11.42578125" customWidth="1"/>
    <col min="12550" max="12551" width="5.42578125" customWidth="1"/>
    <col min="12552" max="12552" width="4.5703125" customWidth="1"/>
    <col min="12553" max="12553" width="7.140625" customWidth="1"/>
    <col min="12554" max="12554" width="7.42578125" customWidth="1"/>
    <col min="12555" max="12555" width="6.140625" customWidth="1"/>
    <col min="12556" max="12556" width="6.85546875" customWidth="1"/>
    <col min="12557" max="12557" width="6.5703125" customWidth="1"/>
    <col min="12558" max="12560" width="6.42578125" customWidth="1"/>
    <col min="12561" max="12561" width="7.42578125" customWidth="1"/>
    <col min="12562" max="12562" width="6.42578125" customWidth="1"/>
    <col min="12563" max="12563" width="7.42578125" customWidth="1"/>
    <col min="12564" max="12564" width="7.140625" customWidth="1"/>
    <col min="12565" max="12565" width="7.5703125" customWidth="1"/>
    <col min="12566" max="12566" width="6.42578125" customWidth="1"/>
    <col min="12567" max="12567" width="7.42578125" customWidth="1"/>
    <col min="12568" max="12803" width="10.85546875"/>
    <col min="12804" max="12804" width="2.140625" customWidth="1"/>
    <col min="12805" max="12805" width="11.42578125" customWidth="1"/>
    <col min="12806" max="12807" width="5.42578125" customWidth="1"/>
    <col min="12808" max="12808" width="4.5703125" customWidth="1"/>
    <col min="12809" max="12809" width="7.140625" customWidth="1"/>
    <col min="12810" max="12810" width="7.42578125" customWidth="1"/>
    <col min="12811" max="12811" width="6.140625" customWidth="1"/>
    <col min="12812" max="12812" width="6.85546875" customWidth="1"/>
    <col min="12813" max="12813" width="6.5703125" customWidth="1"/>
    <col min="12814" max="12816" width="6.42578125" customWidth="1"/>
    <col min="12817" max="12817" width="7.42578125" customWidth="1"/>
    <col min="12818" max="12818" width="6.42578125" customWidth="1"/>
    <col min="12819" max="12819" width="7.42578125" customWidth="1"/>
    <col min="12820" max="12820" width="7.140625" customWidth="1"/>
    <col min="12821" max="12821" width="7.5703125" customWidth="1"/>
    <col min="12822" max="12822" width="6.42578125" customWidth="1"/>
    <col min="12823" max="12823" width="7.42578125" customWidth="1"/>
    <col min="12824" max="13059" width="10.85546875"/>
    <col min="13060" max="13060" width="2.140625" customWidth="1"/>
    <col min="13061" max="13061" width="11.42578125" customWidth="1"/>
    <col min="13062" max="13063" width="5.42578125" customWidth="1"/>
    <col min="13064" max="13064" width="4.5703125" customWidth="1"/>
    <col min="13065" max="13065" width="7.140625" customWidth="1"/>
    <col min="13066" max="13066" width="7.42578125" customWidth="1"/>
    <col min="13067" max="13067" width="6.140625" customWidth="1"/>
    <col min="13068" max="13068" width="6.85546875" customWidth="1"/>
    <col min="13069" max="13069" width="6.5703125" customWidth="1"/>
    <col min="13070" max="13072" width="6.42578125" customWidth="1"/>
    <col min="13073" max="13073" width="7.42578125" customWidth="1"/>
    <col min="13074" max="13074" width="6.42578125" customWidth="1"/>
    <col min="13075" max="13075" width="7.42578125" customWidth="1"/>
    <col min="13076" max="13076" width="7.140625" customWidth="1"/>
    <col min="13077" max="13077" width="7.5703125" customWidth="1"/>
    <col min="13078" max="13078" width="6.42578125" customWidth="1"/>
    <col min="13079" max="13079" width="7.42578125" customWidth="1"/>
    <col min="13080" max="13315" width="10.85546875"/>
    <col min="13316" max="13316" width="2.140625" customWidth="1"/>
    <col min="13317" max="13317" width="11.42578125" customWidth="1"/>
    <col min="13318" max="13319" width="5.42578125" customWidth="1"/>
    <col min="13320" max="13320" width="4.5703125" customWidth="1"/>
    <col min="13321" max="13321" width="7.140625" customWidth="1"/>
    <col min="13322" max="13322" width="7.42578125" customWidth="1"/>
    <col min="13323" max="13323" width="6.140625" customWidth="1"/>
    <col min="13324" max="13324" width="6.85546875" customWidth="1"/>
    <col min="13325" max="13325" width="6.5703125" customWidth="1"/>
    <col min="13326" max="13328" width="6.42578125" customWidth="1"/>
    <col min="13329" max="13329" width="7.42578125" customWidth="1"/>
    <col min="13330" max="13330" width="6.42578125" customWidth="1"/>
    <col min="13331" max="13331" width="7.42578125" customWidth="1"/>
    <col min="13332" max="13332" width="7.140625" customWidth="1"/>
    <col min="13333" max="13333" width="7.5703125" customWidth="1"/>
    <col min="13334" max="13334" width="6.42578125" customWidth="1"/>
    <col min="13335" max="13335" width="7.42578125" customWidth="1"/>
    <col min="13336" max="13571" width="10.85546875"/>
    <col min="13572" max="13572" width="2.140625" customWidth="1"/>
    <col min="13573" max="13573" width="11.42578125" customWidth="1"/>
    <col min="13574" max="13575" width="5.42578125" customWidth="1"/>
    <col min="13576" max="13576" width="4.5703125" customWidth="1"/>
    <col min="13577" max="13577" width="7.140625" customWidth="1"/>
    <col min="13578" max="13578" width="7.42578125" customWidth="1"/>
    <col min="13579" max="13579" width="6.140625" customWidth="1"/>
    <col min="13580" max="13580" width="6.85546875" customWidth="1"/>
    <col min="13581" max="13581" width="6.5703125" customWidth="1"/>
    <col min="13582" max="13584" width="6.42578125" customWidth="1"/>
    <col min="13585" max="13585" width="7.42578125" customWidth="1"/>
    <col min="13586" max="13586" width="6.42578125" customWidth="1"/>
    <col min="13587" max="13587" width="7.42578125" customWidth="1"/>
    <col min="13588" max="13588" width="7.140625" customWidth="1"/>
    <col min="13589" max="13589" width="7.5703125" customWidth="1"/>
    <col min="13590" max="13590" width="6.42578125" customWidth="1"/>
    <col min="13591" max="13591" width="7.42578125" customWidth="1"/>
    <col min="13592" max="13827" width="10.85546875"/>
    <col min="13828" max="13828" width="2.140625" customWidth="1"/>
    <col min="13829" max="13829" width="11.42578125" customWidth="1"/>
    <col min="13830" max="13831" width="5.42578125" customWidth="1"/>
    <col min="13832" max="13832" width="4.5703125" customWidth="1"/>
    <col min="13833" max="13833" width="7.140625" customWidth="1"/>
    <col min="13834" max="13834" width="7.42578125" customWidth="1"/>
    <col min="13835" max="13835" width="6.140625" customWidth="1"/>
    <col min="13836" max="13836" width="6.85546875" customWidth="1"/>
    <col min="13837" max="13837" width="6.5703125" customWidth="1"/>
    <col min="13838" max="13840" width="6.42578125" customWidth="1"/>
    <col min="13841" max="13841" width="7.42578125" customWidth="1"/>
    <col min="13842" max="13842" width="6.42578125" customWidth="1"/>
    <col min="13843" max="13843" width="7.42578125" customWidth="1"/>
    <col min="13844" max="13844" width="7.140625" customWidth="1"/>
    <col min="13845" max="13845" width="7.5703125" customWidth="1"/>
    <col min="13846" max="13846" width="6.42578125" customWidth="1"/>
    <col min="13847" max="13847" width="7.42578125" customWidth="1"/>
    <col min="13848" max="14083" width="10.85546875"/>
    <col min="14084" max="14084" width="2.140625" customWidth="1"/>
    <col min="14085" max="14085" width="11.42578125" customWidth="1"/>
    <col min="14086" max="14087" width="5.42578125" customWidth="1"/>
    <col min="14088" max="14088" width="4.5703125" customWidth="1"/>
    <col min="14089" max="14089" width="7.140625" customWidth="1"/>
    <col min="14090" max="14090" width="7.42578125" customWidth="1"/>
    <col min="14091" max="14091" width="6.140625" customWidth="1"/>
    <col min="14092" max="14092" width="6.85546875" customWidth="1"/>
    <col min="14093" max="14093" width="6.5703125" customWidth="1"/>
    <col min="14094" max="14096" width="6.42578125" customWidth="1"/>
    <col min="14097" max="14097" width="7.42578125" customWidth="1"/>
    <col min="14098" max="14098" width="6.42578125" customWidth="1"/>
    <col min="14099" max="14099" width="7.42578125" customWidth="1"/>
    <col min="14100" max="14100" width="7.140625" customWidth="1"/>
    <col min="14101" max="14101" width="7.5703125" customWidth="1"/>
    <col min="14102" max="14102" width="6.42578125" customWidth="1"/>
    <col min="14103" max="14103" width="7.42578125" customWidth="1"/>
    <col min="14104" max="14339" width="10.85546875"/>
    <col min="14340" max="14340" width="2.140625" customWidth="1"/>
    <col min="14341" max="14341" width="11.42578125" customWidth="1"/>
    <col min="14342" max="14343" width="5.42578125" customWidth="1"/>
    <col min="14344" max="14344" width="4.5703125" customWidth="1"/>
    <col min="14345" max="14345" width="7.140625" customWidth="1"/>
    <col min="14346" max="14346" width="7.42578125" customWidth="1"/>
    <col min="14347" max="14347" width="6.140625" customWidth="1"/>
    <col min="14348" max="14348" width="6.85546875" customWidth="1"/>
    <col min="14349" max="14349" width="6.5703125" customWidth="1"/>
    <col min="14350" max="14352" width="6.42578125" customWidth="1"/>
    <col min="14353" max="14353" width="7.42578125" customWidth="1"/>
    <col min="14354" max="14354" width="6.42578125" customWidth="1"/>
    <col min="14355" max="14355" width="7.42578125" customWidth="1"/>
    <col min="14356" max="14356" width="7.140625" customWidth="1"/>
    <col min="14357" max="14357" width="7.5703125" customWidth="1"/>
    <col min="14358" max="14358" width="6.42578125" customWidth="1"/>
    <col min="14359" max="14359" width="7.42578125" customWidth="1"/>
    <col min="14360" max="14595" width="10.85546875"/>
    <col min="14596" max="14596" width="2.140625" customWidth="1"/>
    <col min="14597" max="14597" width="11.42578125" customWidth="1"/>
    <col min="14598" max="14599" width="5.42578125" customWidth="1"/>
    <col min="14600" max="14600" width="4.5703125" customWidth="1"/>
    <col min="14601" max="14601" width="7.140625" customWidth="1"/>
    <col min="14602" max="14602" width="7.42578125" customWidth="1"/>
    <col min="14603" max="14603" width="6.140625" customWidth="1"/>
    <col min="14604" max="14604" width="6.85546875" customWidth="1"/>
    <col min="14605" max="14605" width="6.5703125" customWidth="1"/>
    <col min="14606" max="14608" width="6.42578125" customWidth="1"/>
    <col min="14609" max="14609" width="7.42578125" customWidth="1"/>
    <col min="14610" max="14610" width="6.42578125" customWidth="1"/>
    <col min="14611" max="14611" width="7.42578125" customWidth="1"/>
    <col min="14612" max="14612" width="7.140625" customWidth="1"/>
    <col min="14613" max="14613" width="7.5703125" customWidth="1"/>
    <col min="14614" max="14614" width="6.42578125" customWidth="1"/>
    <col min="14615" max="14615" width="7.42578125" customWidth="1"/>
    <col min="14616" max="14851" width="10.85546875"/>
    <col min="14852" max="14852" width="2.140625" customWidth="1"/>
    <col min="14853" max="14853" width="11.42578125" customWidth="1"/>
    <col min="14854" max="14855" width="5.42578125" customWidth="1"/>
    <col min="14856" max="14856" width="4.5703125" customWidth="1"/>
    <col min="14857" max="14857" width="7.140625" customWidth="1"/>
    <col min="14858" max="14858" width="7.42578125" customWidth="1"/>
    <col min="14859" max="14859" width="6.140625" customWidth="1"/>
    <col min="14860" max="14860" width="6.85546875" customWidth="1"/>
    <col min="14861" max="14861" width="6.5703125" customWidth="1"/>
    <col min="14862" max="14864" width="6.42578125" customWidth="1"/>
    <col min="14865" max="14865" width="7.42578125" customWidth="1"/>
    <col min="14866" max="14866" width="6.42578125" customWidth="1"/>
    <col min="14867" max="14867" width="7.42578125" customWidth="1"/>
    <col min="14868" max="14868" width="7.140625" customWidth="1"/>
    <col min="14869" max="14869" width="7.5703125" customWidth="1"/>
    <col min="14870" max="14870" width="6.42578125" customWidth="1"/>
    <col min="14871" max="14871" width="7.42578125" customWidth="1"/>
    <col min="14872" max="15107" width="10.85546875"/>
    <col min="15108" max="15108" width="2.140625" customWidth="1"/>
    <col min="15109" max="15109" width="11.42578125" customWidth="1"/>
    <col min="15110" max="15111" width="5.42578125" customWidth="1"/>
    <col min="15112" max="15112" width="4.5703125" customWidth="1"/>
    <col min="15113" max="15113" width="7.140625" customWidth="1"/>
    <col min="15114" max="15114" width="7.42578125" customWidth="1"/>
    <col min="15115" max="15115" width="6.140625" customWidth="1"/>
    <col min="15116" max="15116" width="6.85546875" customWidth="1"/>
    <col min="15117" max="15117" width="6.5703125" customWidth="1"/>
    <col min="15118" max="15120" width="6.42578125" customWidth="1"/>
    <col min="15121" max="15121" width="7.42578125" customWidth="1"/>
    <col min="15122" max="15122" width="6.42578125" customWidth="1"/>
    <col min="15123" max="15123" width="7.42578125" customWidth="1"/>
    <col min="15124" max="15124" width="7.140625" customWidth="1"/>
    <col min="15125" max="15125" width="7.5703125" customWidth="1"/>
    <col min="15126" max="15126" width="6.42578125" customWidth="1"/>
    <col min="15127" max="15127" width="7.42578125" customWidth="1"/>
    <col min="15128" max="15363" width="10.85546875"/>
    <col min="15364" max="15364" width="2.140625" customWidth="1"/>
    <col min="15365" max="15365" width="11.42578125" customWidth="1"/>
    <col min="15366" max="15367" width="5.42578125" customWidth="1"/>
    <col min="15368" max="15368" width="4.5703125" customWidth="1"/>
    <col min="15369" max="15369" width="7.140625" customWidth="1"/>
    <col min="15370" max="15370" width="7.42578125" customWidth="1"/>
    <col min="15371" max="15371" width="6.140625" customWidth="1"/>
    <col min="15372" max="15372" width="6.85546875" customWidth="1"/>
    <col min="15373" max="15373" width="6.5703125" customWidth="1"/>
    <col min="15374" max="15376" width="6.42578125" customWidth="1"/>
    <col min="15377" max="15377" width="7.42578125" customWidth="1"/>
    <col min="15378" max="15378" width="6.42578125" customWidth="1"/>
    <col min="15379" max="15379" width="7.42578125" customWidth="1"/>
    <col min="15380" max="15380" width="7.140625" customWidth="1"/>
    <col min="15381" max="15381" width="7.5703125" customWidth="1"/>
    <col min="15382" max="15382" width="6.42578125" customWidth="1"/>
    <col min="15383" max="15383" width="7.42578125" customWidth="1"/>
    <col min="15384" max="15619" width="10.85546875"/>
    <col min="15620" max="15620" width="2.140625" customWidth="1"/>
    <col min="15621" max="15621" width="11.42578125" customWidth="1"/>
    <col min="15622" max="15623" width="5.42578125" customWidth="1"/>
    <col min="15624" max="15624" width="4.5703125" customWidth="1"/>
    <col min="15625" max="15625" width="7.140625" customWidth="1"/>
    <col min="15626" max="15626" width="7.42578125" customWidth="1"/>
    <col min="15627" max="15627" width="6.140625" customWidth="1"/>
    <col min="15628" max="15628" width="6.85546875" customWidth="1"/>
    <col min="15629" max="15629" width="6.5703125" customWidth="1"/>
    <col min="15630" max="15632" width="6.42578125" customWidth="1"/>
    <col min="15633" max="15633" width="7.42578125" customWidth="1"/>
    <col min="15634" max="15634" width="6.42578125" customWidth="1"/>
    <col min="15635" max="15635" width="7.42578125" customWidth="1"/>
    <col min="15636" max="15636" width="7.140625" customWidth="1"/>
    <col min="15637" max="15637" width="7.5703125" customWidth="1"/>
    <col min="15638" max="15638" width="6.42578125" customWidth="1"/>
    <col min="15639" max="15639" width="7.42578125" customWidth="1"/>
    <col min="15640" max="15875" width="10.85546875"/>
    <col min="15876" max="15876" width="2.140625" customWidth="1"/>
    <col min="15877" max="15877" width="11.42578125" customWidth="1"/>
    <col min="15878" max="15879" width="5.42578125" customWidth="1"/>
    <col min="15880" max="15880" width="4.5703125" customWidth="1"/>
    <col min="15881" max="15881" width="7.140625" customWidth="1"/>
    <col min="15882" max="15882" width="7.42578125" customWidth="1"/>
    <col min="15883" max="15883" width="6.140625" customWidth="1"/>
    <col min="15884" max="15884" width="6.85546875" customWidth="1"/>
    <col min="15885" max="15885" width="6.5703125" customWidth="1"/>
    <col min="15886" max="15888" width="6.42578125" customWidth="1"/>
    <col min="15889" max="15889" width="7.42578125" customWidth="1"/>
    <col min="15890" max="15890" width="6.42578125" customWidth="1"/>
    <col min="15891" max="15891" width="7.42578125" customWidth="1"/>
    <col min="15892" max="15892" width="7.140625" customWidth="1"/>
    <col min="15893" max="15893" width="7.5703125" customWidth="1"/>
    <col min="15894" max="15894" width="6.42578125" customWidth="1"/>
    <col min="15895" max="15895" width="7.42578125" customWidth="1"/>
    <col min="15896" max="16131" width="10.85546875"/>
    <col min="16132" max="16132" width="2.140625" customWidth="1"/>
    <col min="16133" max="16133" width="11.42578125" customWidth="1"/>
    <col min="16134" max="16135" width="5.42578125" customWidth="1"/>
    <col min="16136" max="16136" width="4.5703125" customWidth="1"/>
    <col min="16137" max="16137" width="7.140625" customWidth="1"/>
    <col min="16138" max="16138" width="7.42578125" customWidth="1"/>
    <col min="16139" max="16139" width="6.140625" customWidth="1"/>
    <col min="16140" max="16140" width="6.85546875" customWidth="1"/>
    <col min="16141" max="16141" width="6.5703125" customWidth="1"/>
    <col min="16142" max="16144" width="6.42578125" customWidth="1"/>
    <col min="16145" max="16145" width="7.42578125" customWidth="1"/>
    <col min="16146" max="16146" width="6.42578125" customWidth="1"/>
    <col min="16147" max="16147" width="7.42578125" customWidth="1"/>
    <col min="16148" max="16148" width="7.140625" customWidth="1"/>
    <col min="16149" max="16149" width="7.5703125" customWidth="1"/>
    <col min="16150" max="16150" width="6.42578125" customWidth="1"/>
    <col min="16151" max="16151" width="7.42578125" customWidth="1"/>
    <col min="16152" max="16384" width="10.85546875"/>
  </cols>
  <sheetData>
    <row r="1" spans="1:22" ht="15.75" thickBot="1" x14ac:dyDescent="0.3"/>
    <row r="2" spans="1:22" ht="18.75" x14ac:dyDescent="0.3">
      <c r="B2" s="181" t="s">
        <v>297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642"/>
    </row>
    <row r="3" spans="1:22" ht="19.5" thickBot="1" x14ac:dyDescent="0.35">
      <c r="B3" s="185" t="s">
        <v>298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643"/>
    </row>
    <row r="4" spans="1:22" ht="15.75" thickBot="1" x14ac:dyDescent="0.3"/>
    <row r="5" spans="1:22" s="225" customFormat="1" ht="12" customHeight="1" x14ac:dyDescent="0.15">
      <c r="A5" s="644">
        <v>1</v>
      </c>
      <c r="B5" s="645">
        <v>2</v>
      </c>
      <c r="C5" s="646">
        <v>3</v>
      </c>
      <c r="D5" s="647">
        <v>4</v>
      </c>
      <c r="E5" s="647">
        <v>5</v>
      </c>
      <c r="F5" s="647">
        <v>6</v>
      </c>
      <c r="G5" s="648">
        <v>7</v>
      </c>
      <c r="H5" s="1454" t="s">
        <v>502</v>
      </c>
      <c r="I5" s="1455"/>
      <c r="J5" s="1455"/>
      <c r="K5" s="1455"/>
      <c r="L5" s="1455"/>
      <c r="M5" s="1455"/>
      <c r="N5" s="1455"/>
      <c r="O5" s="1455"/>
      <c r="P5" s="1455"/>
      <c r="Q5" s="1455"/>
      <c r="R5" s="649" t="s">
        <v>286</v>
      </c>
      <c r="S5" s="646">
        <v>19</v>
      </c>
      <c r="T5" s="649" t="s">
        <v>294</v>
      </c>
      <c r="U5" s="650" t="s">
        <v>295</v>
      </c>
      <c r="V5" s="651" t="s">
        <v>296</v>
      </c>
    </row>
    <row r="6" spans="1:22" s="225" customFormat="1" ht="12" customHeight="1" x14ac:dyDescent="0.15">
      <c r="A6" s="652"/>
      <c r="B6" s="228" t="s">
        <v>143</v>
      </c>
      <c r="C6" s="653" t="s">
        <v>287</v>
      </c>
      <c r="D6" s="220" t="s">
        <v>289</v>
      </c>
      <c r="E6" s="220" t="s">
        <v>556</v>
      </c>
      <c r="F6" s="220" t="s">
        <v>556</v>
      </c>
      <c r="G6" s="224" t="s">
        <v>145</v>
      </c>
      <c r="H6" s="1456" t="s">
        <v>147</v>
      </c>
      <c r="I6" s="1457"/>
      <c r="J6" s="1458"/>
      <c r="K6" s="1459" t="s">
        <v>148</v>
      </c>
      <c r="L6" s="1457"/>
      <c r="M6" s="1458"/>
      <c r="N6" s="232">
        <v>14</v>
      </c>
      <c r="O6" s="1459" t="s">
        <v>1</v>
      </c>
      <c r="P6" s="1457"/>
      <c r="Q6" s="1457"/>
      <c r="R6" s="224" t="s">
        <v>45</v>
      </c>
      <c r="S6" s="653" t="s">
        <v>515</v>
      </c>
      <c r="T6" s="224" t="s">
        <v>45</v>
      </c>
      <c r="U6" s="222" t="s">
        <v>138</v>
      </c>
      <c r="V6" s="226" t="s">
        <v>138</v>
      </c>
    </row>
    <row r="7" spans="1:22" s="225" customFormat="1" ht="12" customHeight="1" x14ac:dyDescent="0.15">
      <c r="A7" s="652"/>
      <c r="B7" s="228"/>
      <c r="C7" s="653" t="s">
        <v>288</v>
      </c>
      <c r="D7" s="220"/>
      <c r="E7" s="220" t="s">
        <v>22</v>
      </c>
      <c r="F7" s="221" t="s">
        <v>290</v>
      </c>
      <c r="G7" s="224" t="s">
        <v>146</v>
      </c>
      <c r="H7" s="480">
        <v>8</v>
      </c>
      <c r="I7" s="230">
        <v>9</v>
      </c>
      <c r="J7" s="232" t="s">
        <v>293</v>
      </c>
      <c r="K7" s="460">
        <v>11</v>
      </c>
      <c r="L7" s="460">
        <v>12</v>
      </c>
      <c r="M7" s="654" t="s">
        <v>282</v>
      </c>
      <c r="N7" s="221" t="s">
        <v>371</v>
      </c>
      <c r="O7" s="460" t="s">
        <v>283</v>
      </c>
      <c r="P7" s="460" t="s">
        <v>284</v>
      </c>
      <c r="Q7" s="655" t="s">
        <v>285</v>
      </c>
      <c r="R7" s="224" t="s">
        <v>135</v>
      </c>
      <c r="S7" s="653" t="s">
        <v>516</v>
      </c>
      <c r="T7" s="224" t="s">
        <v>135</v>
      </c>
      <c r="U7" s="222" t="s">
        <v>136</v>
      </c>
      <c r="V7" s="226" t="s">
        <v>139</v>
      </c>
    </row>
    <row r="8" spans="1:22" s="225" customFormat="1" ht="12" customHeight="1" x14ac:dyDescent="0.15">
      <c r="A8" s="652"/>
      <c r="B8" s="228"/>
      <c r="C8" s="653" t="s">
        <v>144</v>
      </c>
      <c r="D8" s="220"/>
      <c r="E8" s="220"/>
      <c r="F8" s="221" t="s">
        <v>291</v>
      </c>
      <c r="G8" s="224" t="s">
        <v>23</v>
      </c>
      <c r="H8" s="653" t="s">
        <v>497</v>
      </c>
      <c r="I8" s="220" t="s">
        <v>497</v>
      </c>
      <c r="J8" s="220" t="s">
        <v>1</v>
      </c>
      <c r="K8" s="220" t="s">
        <v>497</v>
      </c>
      <c r="L8" s="220" t="s">
        <v>497</v>
      </c>
      <c r="M8" s="220" t="s">
        <v>1</v>
      </c>
      <c r="N8" s="221" t="s">
        <v>95</v>
      </c>
      <c r="O8" s="220" t="s">
        <v>150</v>
      </c>
      <c r="P8" s="220" t="s">
        <v>149</v>
      </c>
      <c r="Q8" s="220" t="s">
        <v>1</v>
      </c>
      <c r="R8" s="224" t="s">
        <v>136</v>
      </c>
      <c r="S8" s="653" t="s">
        <v>517</v>
      </c>
      <c r="T8" s="224" t="s">
        <v>139</v>
      </c>
      <c r="U8" s="222" t="s">
        <v>24</v>
      </c>
      <c r="V8" s="226" t="s">
        <v>25</v>
      </c>
    </row>
    <row r="9" spans="1:22" s="225" customFormat="1" ht="12" customHeight="1" thickBot="1" x14ac:dyDescent="0.2">
      <c r="A9" s="656"/>
      <c r="B9" s="657"/>
      <c r="C9" s="658"/>
      <c r="D9" s="240"/>
      <c r="E9" s="240"/>
      <c r="F9" s="659" t="s">
        <v>292</v>
      </c>
      <c r="G9" s="243"/>
      <c r="H9" s="658" t="s">
        <v>498</v>
      </c>
      <c r="I9" s="240" t="s">
        <v>499</v>
      </c>
      <c r="J9" s="240"/>
      <c r="K9" s="240" t="s">
        <v>498</v>
      </c>
      <c r="L9" s="240" t="s">
        <v>499</v>
      </c>
      <c r="M9" s="240"/>
      <c r="N9" s="659" t="s">
        <v>299</v>
      </c>
      <c r="O9" s="240" t="s">
        <v>503</v>
      </c>
      <c r="P9" s="240"/>
      <c r="Q9" s="240"/>
      <c r="R9" s="243" t="s">
        <v>137</v>
      </c>
      <c r="S9" s="658" t="s">
        <v>558</v>
      </c>
      <c r="T9" s="243" t="s">
        <v>140</v>
      </c>
      <c r="U9" s="660"/>
      <c r="V9" s="242"/>
    </row>
    <row r="10" spans="1:22" s="602" customFormat="1" ht="12" customHeight="1" x14ac:dyDescent="0.15">
      <c r="A10" s="644">
        <v>1</v>
      </c>
      <c r="B10" s="661">
        <f>Feuil4!C5</f>
        <v>0</v>
      </c>
      <c r="C10" s="662">
        <f>Feuil4!C7</f>
        <v>0</v>
      </c>
      <c r="D10" s="608">
        <f>Feuil4!I7</f>
        <v>0</v>
      </c>
      <c r="E10" s="608">
        <f>Feuil5!C28</f>
        <v>0</v>
      </c>
      <c r="F10" s="608">
        <f>Feuil5!F28</f>
        <v>0</v>
      </c>
      <c r="G10" s="663">
        <f>Feuil4!L25</f>
        <v>0</v>
      </c>
      <c r="H10" s="664">
        <f>Feuil5!P28</f>
        <v>0</v>
      </c>
      <c r="I10" s="665">
        <f>Feuil5!Q28</f>
        <v>0</v>
      </c>
      <c r="J10" s="608">
        <f>H10+I10</f>
        <v>0</v>
      </c>
      <c r="K10" s="608">
        <f>Feuil5!W28</f>
        <v>0</v>
      </c>
      <c r="L10" s="608">
        <f>Feuil5!X28</f>
        <v>0</v>
      </c>
      <c r="M10" s="608">
        <f>K10+L10</f>
        <v>0</v>
      </c>
      <c r="N10" s="608">
        <f>Feuil5!J28</f>
        <v>0</v>
      </c>
      <c r="O10" s="608">
        <f>H10+K10</f>
        <v>0</v>
      </c>
      <c r="P10" s="608">
        <f>I10+L10+N10</f>
        <v>0</v>
      </c>
      <c r="Q10" s="608">
        <f>O10+P10</f>
        <v>0</v>
      </c>
      <c r="R10" s="663">
        <f>G10-J10-M10</f>
        <v>0</v>
      </c>
      <c r="S10" s="664">
        <f>Feuil5!M40</f>
        <v>0</v>
      </c>
      <c r="T10" s="663">
        <f t="shared" ref="T10:T19" si="0">R10-S10</f>
        <v>0</v>
      </c>
      <c r="U10" s="666">
        <f t="shared" ref="U10:U19" si="1">R10-N10</f>
        <v>0</v>
      </c>
      <c r="V10" s="609">
        <f t="shared" ref="V10:V19" si="2">U10-S10</f>
        <v>0</v>
      </c>
    </row>
    <row r="11" spans="1:22" s="602" customFormat="1" ht="12" customHeight="1" x14ac:dyDescent="0.15">
      <c r="A11" s="667">
        <v>2</v>
      </c>
      <c r="B11" s="661">
        <f>Feuil4!C36</f>
        <v>0</v>
      </c>
      <c r="C11" s="662">
        <f>Feuil4!C38</f>
        <v>0</v>
      </c>
      <c r="D11" s="608">
        <f>Feuil4!I38</f>
        <v>0</v>
      </c>
      <c r="E11" s="608">
        <f>Feuil5!AA28</f>
        <v>0</v>
      </c>
      <c r="F11" s="608">
        <f>Feuil5!AD28</f>
        <v>0</v>
      </c>
      <c r="G11" s="663">
        <f>Feuil4!L56</f>
        <v>0</v>
      </c>
      <c r="H11" s="664">
        <f>Feuil5!AN28</f>
        <v>0</v>
      </c>
      <c r="I11" s="611">
        <f>Feuil5!AO28</f>
        <v>0</v>
      </c>
      <c r="J11" s="608">
        <f t="shared" ref="J11:J19" si="3">H11+I11</f>
        <v>0</v>
      </c>
      <c r="K11" s="608">
        <f>Feuil5!AU28</f>
        <v>0</v>
      </c>
      <c r="L11" s="608">
        <f>Feuil5!AV28</f>
        <v>0</v>
      </c>
      <c r="M11" s="608">
        <f t="shared" ref="M11:M19" si="4">K11+L11</f>
        <v>0</v>
      </c>
      <c r="N11" s="608">
        <f>Feuil5!AH28</f>
        <v>0</v>
      </c>
      <c r="O11" s="608">
        <f t="shared" ref="O11:O19" si="5">H11+K11</f>
        <v>0</v>
      </c>
      <c r="P11" s="608">
        <f t="shared" ref="P11:P19" si="6">I11+L11+N11</f>
        <v>0</v>
      </c>
      <c r="Q11" s="608">
        <f t="shared" ref="Q11:Q19" si="7">O11+P11</f>
        <v>0</v>
      </c>
      <c r="R11" s="663">
        <f t="shared" ref="R11:R19" si="8">G11-J11-M11</f>
        <v>0</v>
      </c>
      <c r="S11" s="664">
        <f>Feuil5!AK40</f>
        <v>0</v>
      </c>
      <c r="T11" s="663">
        <f t="shared" si="0"/>
        <v>0</v>
      </c>
      <c r="U11" s="666">
        <f t="shared" si="1"/>
        <v>0</v>
      </c>
      <c r="V11" s="609">
        <f t="shared" si="2"/>
        <v>0</v>
      </c>
    </row>
    <row r="12" spans="1:22" s="602" customFormat="1" ht="12" customHeight="1" x14ac:dyDescent="0.15">
      <c r="A12" s="667">
        <v>3</v>
      </c>
      <c r="B12" s="661">
        <f>Feuil4!Q5</f>
        <v>0</v>
      </c>
      <c r="C12" s="662">
        <f>Feuil4!Q7</f>
        <v>0</v>
      </c>
      <c r="D12" s="608">
        <f>Feuil4!W7</f>
        <v>0</v>
      </c>
      <c r="E12" s="608">
        <f>Feuil5!AY28</f>
        <v>0</v>
      </c>
      <c r="F12" s="608">
        <f>Feuil5!BB28</f>
        <v>0</v>
      </c>
      <c r="G12" s="663">
        <f>Feuil4!Z25</f>
        <v>0</v>
      </c>
      <c r="H12" s="664">
        <f>Feuil5!BL28</f>
        <v>0</v>
      </c>
      <c r="I12" s="611">
        <f>Feuil5!BM28</f>
        <v>0</v>
      </c>
      <c r="J12" s="608">
        <f t="shared" si="3"/>
        <v>0</v>
      </c>
      <c r="K12" s="608">
        <f>Feuil5!BS28</f>
        <v>0</v>
      </c>
      <c r="L12" s="608">
        <f>Feuil5!BT28</f>
        <v>0</v>
      </c>
      <c r="M12" s="608">
        <f t="shared" si="4"/>
        <v>0</v>
      </c>
      <c r="N12" s="608">
        <f>Feuil5!BF28</f>
        <v>0</v>
      </c>
      <c r="O12" s="608">
        <f t="shared" si="5"/>
        <v>0</v>
      </c>
      <c r="P12" s="608">
        <f t="shared" si="6"/>
        <v>0</v>
      </c>
      <c r="Q12" s="608">
        <f t="shared" si="7"/>
        <v>0</v>
      </c>
      <c r="R12" s="663">
        <f t="shared" si="8"/>
        <v>0</v>
      </c>
      <c r="S12" s="664">
        <f>Feuil5!BI40</f>
        <v>0</v>
      </c>
      <c r="T12" s="663">
        <f t="shared" si="0"/>
        <v>0</v>
      </c>
      <c r="U12" s="666">
        <f t="shared" si="1"/>
        <v>0</v>
      </c>
      <c r="V12" s="609">
        <f t="shared" si="2"/>
        <v>0</v>
      </c>
    </row>
    <row r="13" spans="1:22" s="602" customFormat="1" ht="12" customHeight="1" x14ac:dyDescent="0.15">
      <c r="A13" s="667">
        <v>4</v>
      </c>
      <c r="B13" s="661">
        <f>Feuil4!Q36</f>
        <v>0</v>
      </c>
      <c r="C13" s="662">
        <f>Feuil4!Q38</f>
        <v>0</v>
      </c>
      <c r="D13" s="608">
        <f>Feuil4!W38</f>
        <v>0</v>
      </c>
      <c r="E13" s="608">
        <f>Feuil5!BW28</f>
        <v>0</v>
      </c>
      <c r="F13" s="608">
        <f>Feuil5!BZ28</f>
        <v>0</v>
      </c>
      <c r="G13" s="663">
        <f>Feuil4!Z56</f>
        <v>0</v>
      </c>
      <c r="H13" s="664">
        <f>Feuil5!CJ28</f>
        <v>0</v>
      </c>
      <c r="I13" s="611">
        <f>Feuil5!CK28</f>
        <v>0</v>
      </c>
      <c r="J13" s="608">
        <f t="shared" si="3"/>
        <v>0</v>
      </c>
      <c r="K13" s="608">
        <f>Feuil5!CQ28</f>
        <v>0</v>
      </c>
      <c r="L13" s="608">
        <f>Feuil5!CR28</f>
        <v>0</v>
      </c>
      <c r="M13" s="608">
        <f t="shared" si="4"/>
        <v>0</v>
      </c>
      <c r="N13" s="608">
        <f>Feuil5!CD28</f>
        <v>0</v>
      </c>
      <c r="O13" s="608">
        <f t="shared" si="5"/>
        <v>0</v>
      </c>
      <c r="P13" s="608">
        <f t="shared" si="6"/>
        <v>0</v>
      </c>
      <c r="Q13" s="608">
        <f t="shared" si="7"/>
        <v>0</v>
      </c>
      <c r="R13" s="663">
        <f t="shared" si="8"/>
        <v>0</v>
      </c>
      <c r="S13" s="664">
        <f>Feuil5!CG40</f>
        <v>0</v>
      </c>
      <c r="T13" s="663">
        <f t="shared" si="0"/>
        <v>0</v>
      </c>
      <c r="U13" s="666">
        <f t="shared" si="1"/>
        <v>0</v>
      </c>
      <c r="V13" s="609">
        <f t="shared" si="2"/>
        <v>0</v>
      </c>
    </row>
    <row r="14" spans="1:22" s="602" customFormat="1" ht="12" customHeight="1" x14ac:dyDescent="0.15">
      <c r="A14" s="667">
        <v>5</v>
      </c>
      <c r="B14" s="661">
        <f>Feuil4!AE5</f>
        <v>0</v>
      </c>
      <c r="C14" s="662">
        <f>Feuil4!AE7</f>
        <v>0</v>
      </c>
      <c r="D14" s="608">
        <f>Feuil4!AK7</f>
        <v>0</v>
      </c>
      <c r="E14" s="608">
        <f>Feuil5!CU28</f>
        <v>0</v>
      </c>
      <c r="F14" s="608">
        <f>Feuil5!CX28</f>
        <v>0</v>
      </c>
      <c r="G14" s="663">
        <f>Feuil4!AN25</f>
        <v>0</v>
      </c>
      <c r="H14" s="664">
        <f>Feuil5!DH28</f>
        <v>0</v>
      </c>
      <c r="I14" s="611">
        <f>Feuil5!DI28</f>
        <v>0</v>
      </c>
      <c r="J14" s="608">
        <f t="shared" si="3"/>
        <v>0</v>
      </c>
      <c r="K14" s="608">
        <f>Feuil5!DO28</f>
        <v>0</v>
      </c>
      <c r="L14" s="608">
        <f>Feuil5!DP28</f>
        <v>0</v>
      </c>
      <c r="M14" s="608">
        <f t="shared" si="4"/>
        <v>0</v>
      </c>
      <c r="N14" s="608">
        <f>Feuil5!DB28</f>
        <v>0</v>
      </c>
      <c r="O14" s="608">
        <f t="shared" si="5"/>
        <v>0</v>
      </c>
      <c r="P14" s="608">
        <f t="shared" si="6"/>
        <v>0</v>
      </c>
      <c r="Q14" s="608">
        <f t="shared" si="7"/>
        <v>0</v>
      </c>
      <c r="R14" s="663">
        <f t="shared" si="8"/>
        <v>0</v>
      </c>
      <c r="S14" s="664">
        <f>Feuil5!DE40</f>
        <v>0</v>
      </c>
      <c r="T14" s="663">
        <f t="shared" si="0"/>
        <v>0</v>
      </c>
      <c r="U14" s="666">
        <f t="shared" si="1"/>
        <v>0</v>
      </c>
      <c r="V14" s="609">
        <f t="shared" si="2"/>
        <v>0</v>
      </c>
    </row>
    <row r="15" spans="1:22" s="602" customFormat="1" ht="12" customHeight="1" x14ac:dyDescent="0.15">
      <c r="A15" s="667">
        <v>6</v>
      </c>
      <c r="B15" s="661">
        <f>Feuil4!AE36</f>
        <v>0</v>
      </c>
      <c r="C15" s="662">
        <f>Feuil4!AE38</f>
        <v>0</v>
      </c>
      <c r="D15" s="608">
        <f>Feuil4!AK38</f>
        <v>0</v>
      </c>
      <c r="E15" s="608">
        <f>Feuil5!DS28</f>
        <v>0</v>
      </c>
      <c r="F15" s="608">
        <f>Feuil5!DV28</f>
        <v>0</v>
      </c>
      <c r="G15" s="663">
        <f>Feuil4!AN56</f>
        <v>0</v>
      </c>
      <c r="H15" s="664">
        <f>Feuil5!EF28</f>
        <v>0</v>
      </c>
      <c r="I15" s="611">
        <f>Feuil5!EG28</f>
        <v>0</v>
      </c>
      <c r="J15" s="608">
        <f t="shared" si="3"/>
        <v>0</v>
      </c>
      <c r="K15" s="608">
        <f>Feuil5!EM28</f>
        <v>0</v>
      </c>
      <c r="L15" s="608">
        <f>Feuil5!EN28</f>
        <v>0</v>
      </c>
      <c r="M15" s="608">
        <f t="shared" si="4"/>
        <v>0</v>
      </c>
      <c r="N15" s="608">
        <f>Feuil5!DZ28</f>
        <v>0</v>
      </c>
      <c r="O15" s="608">
        <f t="shared" si="5"/>
        <v>0</v>
      </c>
      <c r="P15" s="608">
        <f t="shared" si="6"/>
        <v>0</v>
      </c>
      <c r="Q15" s="608">
        <f t="shared" si="7"/>
        <v>0</v>
      </c>
      <c r="R15" s="663">
        <f t="shared" si="8"/>
        <v>0</v>
      </c>
      <c r="S15" s="664">
        <f>Feuil5!EC40</f>
        <v>0</v>
      </c>
      <c r="T15" s="663">
        <f t="shared" si="0"/>
        <v>0</v>
      </c>
      <c r="U15" s="666">
        <f t="shared" si="1"/>
        <v>0</v>
      </c>
      <c r="V15" s="609">
        <f t="shared" si="2"/>
        <v>0</v>
      </c>
    </row>
    <row r="16" spans="1:22" s="602" customFormat="1" ht="12" customHeight="1" x14ac:dyDescent="0.15">
      <c r="A16" s="667">
        <v>7</v>
      </c>
      <c r="B16" s="661">
        <f>Feuil4!AS5</f>
        <v>0</v>
      </c>
      <c r="C16" s="662">
        <f>Feuil4!AS7</f>
        <v>0</v>
      </c>
      <c r="D16" s="608">
        <f>Feuil4!AY7</f>
        <v>0</v>
      </c>
      <c r="E16" s="608">
        <f>Feuil5!EQ28</f>
        <v>0</v>
      </c>
      <c r="F16" s="608">
        <f>Feuil5!ET28</f>
        <v>0</v>
      </c>
      <c r="G16" s="663">
        <f>Feuil4!BB25</f>
        <v>0</v>
      </c>
      <c r="H16" s="664">
        <f>Feuil5!FD28</f>
        <v>0</v>
      </c>
      <c r="I16" s="611">
        <f>Feuil5!FE28</f>
        <v>0</v>
      </c>
      <c r="J16" s="608">
        <f t="shared" si="3"/>
        <v>0</v>
      </c>
      <c r="K16" s="608">
        <f>Feuil5!FK28</f>
        <v>0</v>
      </c>
      <c r="L16" s="608">
        <f>Feuil5!FL28</f>
        <v>0</v>
      </c>
      <c r="M16" s="608">
        <f t="shared" si="4"/>
        <v>0</v>
      </c>
      <c r="N16" s="608">
        <f>Feuil5!EX28</f>
        <v>0</v>
      </c>
      <c r="O16" s="608">
        <f t="shared" si="5"/>
        <v>0</v>
      </c>
      <c r="P16" s="608">
        <f t="shared" si="6"/>
        <v>0</v>
      </c>
      <c r="Q16" s="608">
        <f t="shared" si="7"/>
        <v>0</v>
      </c>
      <c r="R16" s="663">
        <f t="shared" si="8"/>
        <v>0</v>
      </c>
      <c r="S16" s="664">
        <f>Feuil5!FA40</f>
        <v>0</v>
      </c>
      <c r="T16" s="663">
        <f t="shared" si="0"/>
        <v>0</v>
      </c>
      <c r="U16" s="666">
        <f t="shared" si="1"/>
        <v>0</v>
      </c>
      <c r="V16" s="609">
        <f t="shared" si="2"/>
        <v>0</v>
      </c>
    </row>
    <row r="17" spans="1:22" s="602" customFormat="1" ht="12" customHeight="1" x14ac:dyDescent="0.15">
      <c r="A17" s="667">
        <v>8</v>
      </c>
      <c r="B17" s="661">
        <f>Feuil4!AS36</f>
        <v>0</v>
      </c>
      <c r="C17" s="662">
        <f>Feuil4!AS38</f>
        <v>0</v>
      </c>
      <c r="D17" s="608">
        <f>Feuil4!AY38</f>
        <v>0</v>
      </c>
      <c r="E17" s="608">
        <f>Feuil5!FO28</f>
        <v>0</v>
      </c>
      <c r="F17" s="608">
        <f>Feuil5!FR28</f>
        <v>0</v>
      </c>
      <c r="G17" s="663">
        <f>Feuil4!BB56</f>
        <v>0</v>
      </c>
      <c r="H17" s="664">
        <f>Feuil5!GB28</f>
        <v>0</v>
      </c>
      <c r="I17" s="611">
        <f>Feuil5!GC28</f>
        <v>0</v>
      </c>
      <c r="J17" s="608">
        <f t="shared" si="3"/>
        <v>0</v>
      </c>
      <c r="K17" s="608">
        <f>Feuil5!GI28</f>
        <v>0</v>
      </c>
      <c r="L17" s="608">
        <f>Feuil5!GJ28</f>
        <v>0</v>
      </c>
      <c r="M17" s="608">
        <f t="shared" si="4"/>
        <v>0</v>
      </c>
      <c r="N17" s="608">
        <f>Feuil5!FV28</f>
        <v>0</v>
      </c>
      <c r="O17" s="608">
        <f t="shared" si="5"/>
        <v>0</v>
      </c>
      <c r="P17" s="608">
        <f t="shared" si="6"/>
        <v>0</v>
      </c>
      <c r="Q17" s="608">
        <f t="shared" si="7"/>
        <v>0</v>
      </c>
      <c r="R17" s="663">
        <f t="shared" si="8"/>
        <v>0</v>
      </c>
      <c r="S17" s="664">
        <f>Feuil5!FY40</f>
        <v>0</v>
      </c>
      <c r="T17" s="663">
        <f t="shared" si="0"/>
        <v>0</v>
      </c>
      <c r="U17" s="666">
        <f t="shared" si="1"/>
        <v>0</v>
      </c>
      <c r="V17" s="609">
        <f t="shared" si="2"/>
        <v>0</v>
      </c>
    </row>
    <row r="18" spans="1:22" s="602" customFormat="1" ht="12" customHeight="1" x14ac:dyDescent="0.15">
      <c r="A18" s="667">
        <v>9</v>
      </c>
      <c r="B18" s="661">
        <f>Feuil4!BG5</f>
        <v>0</v>
      </c>
      <c r="C18" s="662">
        <f>Feuil4!BG7</f>
        <v>0</v>
      </c>
      <c r="D18" s="608">
        <f>Feuil4!BM7</f>
        <v>0</v>
      </c>
      <c r="E18" s="608">
        <f>Feuil5!GM28</f>
        <v>0</v>
      </c>
      <c r="F18" s="608">
        <f>Feuil5!GP28</f>
        <v>0</v>
      </c>
      <c r="G18" s="663">
        <f>Feuil4!BP25</f>
        <v>0</v>
      </c>
      <c r="H18" s="664">
        <f>Feuil5!GZ28</f>
        <v>0</v>
      </c>
      <c r="I18" s="611">
        <f>Feuil5!HA28</f>
        <v>0</v>
      </c>
      <c r="J18" s="608">
        <f t="shared" si="3"/>
        <v>0</v>
      </c>
      <c r="K18" s="608">
        <f>Feuil5!HG28</f>
        <v>0</v>
      </c>
      <c r="L18" s="608">
        <f>Feuil5!HH28</f>
        <v>0</v>
      </c>
      <c r="M18" s="608">
        <f t="shared" si="4"/>
        <v>0</v>
      </c>
      <c r="N18" s="608">
        <f>Feuil5!GT28</f>
        <v>0</v>
      </c>
      <c r="O18" s="608">
        <f t="shared" si="5"/>
        <v>0</v>
      </c>
      <c r="P18" s="608">
        <f t="shared" si="6"/>
        <v>0</v>
      </c>
      <c r="Q18" s="608">
        <f t="shared" si="7"/>
        <v>0</v>
      </c>
      <c r="R18" s="663">
        <f t="shared" si="8"/>
        <v>0</v>
      </c>
      <c r="S18" s="664">
        <f>Feuil5!GW40</f>
        <v>0</v>
      </c>
      <c r="T18" s="663">
        <f t="shared" si="0"/>
        <v>0</v>
      </c>
      <c r="U18" s="666">
        <f t="shared" si="1"/>
        <v>0</v>
      </c>
      <c r="V18" s="609">
        <f t="shared" si="2"/>
        <v>0</v>
      </c>
    </row>
    <row r="19" spans="1:22" s="602" customFormat="1" ht="12" customHeight="1" thickBot="1" x14ac:dyDescent="0.2">
      <c r="A19" s="667">
        <v>10</v>
      </c>
      <c r="B19" s="661">
        <f>Feuil4!BG36</f>
        <v>0</v>
      </c>
      <c r="C19" s="662">
        <f>Feuil4!BG38</f>
        <v>0</v>
      </c>
      <c r="D19" s="608">
        <f>Feuil4!BM38</f>
        <v>0</v>
      </c>
      <c r="E19" s="608">
        <f>Feuil5!HK28</f>
        <v>0</v>
      </c>
      <c r="F19" s="608">
        <f>Feuil5!HN28</f>
        <v>0</v>
      </c>
      <c r="G19" s="663">
        <f>Feuil4!BP56</f>
        <v>0</v>
      </c>
      <c r="H19" s="664">
        <f>Feuil5!HX28</f>
        <v>0</v>
      </c>
      <c r="I19" s="668">
        <f>Feuil5!HY28</f>
        <v>0</v>
      </c>
      <c r="J19" s="608">
        <f t="shared" si="3"/>
        <v>0</v>
      </c>
      <c r="K19" s="608">
        <f>Feuil5!IE28</f>
        <v>0</v>
      </c>
      <c r="L19" s="608">
        <f>Feuil5!IF28</f>
        <v>0</v>
      </c>
      <c r="M19" s="608">
        <f t="shared" si="4"/>
        <v>0</v>
      </c>
      <c r="N19" s="608">
        <f>Feuil5!HR28</f>
        <v>0</v>
      </c>
      <c r="O19" s="608">
        <f t="shared" si="5"/>
        <v>0</v>
      </c>
      <c r="P19" s="608">
        <f t="shared" si="6"/>
        <v>0</v>
      </c>
      <c r="Q19" s="608">
        <f t="shared" si="7"/>
        <v>0</v>
      </c>
      <c r="R19" s="663">
        <f t="shared" si="8"/>
        <v>0</v>
      </c>
      <c r="S19" s="664">
        <f>Feuil5!HU40</f>
        <v>0</v>
      </c>
      <c r="T19" s="663">
        <f t="shared" si="0"/>
        <v>0</v>
      </c>
      <c r="U19" s="666">
        <f t="shared" si="1"/>
        <v>0</v>
      </c>
      <c r="V19" s="609">
        <f t="shared" si="2"/>
        <v>0</v>
      </c>
    </row>
    <row r="20" spans="1:22" s="602" customFormat="1" ht="12" customHeight="1" thickBot="1" x14ac:dyDescent="0.2">
      <c r="B20" s="669" t="s">
        <v>1</v>
      </c>
      <c r="C20" s="670"/>
      <c r="D20" s="671"/>
      <c r="E20" s="672">
        <f t="shared" ref="E20:V20" si="9">SUM(E10:E19)</f>
        <v>0</v>
      </c>
      <c r="F20" s="672">
        <f t="shared" si="9"/>
        <v>0</v>
      </c>
      <c r="G20" s="673">
        <f t="shared" si="9"/>
        <v>0</v>
      </c>
      <c r="H20" s="674">
        <f t="shared" si="9"/>
        <v>0</v>
      </c>
      <c r="I20" s="672">
        <f t="shared" si="9"/>
        <v>0</v>
      </c>
      <c r="J20" s="672">
        <f t="shared" si="9"/>
        <v>0</v>
      </c>
      <c r="K20" s="675">
        <f t="shared" si="9"/>
        <v>0</v>
      </c>
      <c r="L20" s="672">
        <f t="shared" si="9"/>
        <v>0</v>
      </c>
      <c r="M20" s="672">
        <f t="shared" si="9"/>
        <v>0</v>
      </c>
      <c r="N20" s="672">
        <f t="shared" si="9"/>
        <v>0</v>
      </c>
      <c r="O20" s="672">
        <f t="shared" si="9"/>
        <v>0</v>
      </c>
      <c r="P20" s="672">
        <f t="shared" si="9"/>
        <v>0</v>
      </c>
      <c r="Q20" s="672">
        <f t="shared" si="9"/>
        <v>0</v>
      </c>
      <c r="R20" s="676">
        <f t="shared" si="9"/>
        <v>0</v>
      </c>
      <c r="S20" s="676">
        <f t="shared" si="9"/>
        <v>0</v>
      </c>
      <c r="T20" s="674">
        <f t="shared" si="9"/>
        <v>0</v>
      </c>
      <c r="U20" s="674">
        <f>SUM(U10:U19)</f>
        <v>0</v>
      </c>
      <c r="V20" s="677">
        <f t="shared" si="9"/>
        <v>0</v>
      </c>
    </row>
    <row r="21" spans="1:22" s="602" customFormat="1" ht="12" customHeight="1" x14ac:dyDescent="0.15">
      <c r="B21" s="678"/>
      <c r="C21" s="678"/>
      <c r="D21" s="678"/>
      <c r="E21" s="679"/>
      <c r="F21" s="680"/>
      <c r="G21" s="681" t="s">
        <v>327</v>
      </c>
      <c r="H21" s="678"/>
      <c r="I21" s="681" t="s">
        <v>328</v>
      </c>
      <c r="J21" s="678"/>
      <c r="K21" s="678"/>
      <c r="L21" s="681" t="s">
        <v>329</v>
      </c>
      <c r="M21" s="678"/>
      <c r="N21" s="681" t="s">
        <v>299</v>
      </c>
      <c r="O21" s="681" t="s">
        <v>330</v>
      </c>
      <c r="P21" s="681" t="s">
        <v>427</v>
      </c>
      <c r="Q21" s="678"/>
      <c r="R21" s="681" t="s">
        <v>331</v>
      </c>
      <c r="S21" s="681" t="s">
        <v>560</v>
      </c>
      <c r="T21" s="681" t="s">
        <v>332</v>
      </c>
      <c r="U21" s="221" t="s">
        <v>333</v>
      </c>
      <c r="V21" s="683" t="s">
        <v>325</v>
      </c>
    </row>
    <row r="22" spans="1:22" s="602" customFormat="1" ht="12" customHeight="1" x14ac:dyDescent="0.15">
      <c r="B22" s="678"/>
      <c r="C22" s="1460" t="s">
        <v>326</v>
      </c>
      <c r="D22" s="1461"/>
      <c r="E22" s="1464" t="s">
        <v>559</v>
      </c>
      <c r="F22" s="1465"/>
      <c r="G22" s="681" t="s">
        <v>141</v>
      </c>
      <c r="H22" s="678"/>
      <c r="I22" s="681" t="s">
        <v>151</v>
      </c>
      <c r="J22" s="678"/>
      <c r="K22" s="678"/>
      <c r="L22" s="681" t="s">
        <v>153</v>
      </c>
      <c r="M22" s="678"/>
      <c r="N22" s="681" t="s">
        <v>154</v>
      </c>
      <c r="O22" s="681" t="s">
        <v>503</v>
      </c>
      <c r="P22" s="681" t="s">
        <v>428</v>
      </c>
      <c r="Q22" s="678"/>
      <c r="R22" s="681" t="s">
        <v>141</v>
      </c>
      <c r="S22" s="681" t="s">
        <v>142</v>
      </c>
      <c r="T22" s="681" t="s">
        <v>141</v>
      </c>
      <c r="U22" s="221" t="s">
        <v>141</v>
      </c>
      <c r="V22" s="681" t="s">
        <v>141</v>
      </c>
    </row>
    <row r="23" spans="1:22" s="602" customFormat="1" ht="12" customHeight="1" x14ac:dyDescent="0.15">
      <c r="B23" s="678"/>
      <c r="C23" s="1462"/>
      <c r="D23" s="1463"/>
      <c r="E23" s="1466"/>
      <c r="F23" s="1466"/>
      <c r="G23" s="682"/>
      <c r="H23" s="678"/>
      <c r="I23" s="682" t="s">
        <v>152</v>
      </c>
      <c r="J23" s="678"/>
      <c r="K23" s="678"/>
      <c r="L23" s="682" t="s">
        <v>152</v>
      </c>
      <c r="M23" s="678"/>
      <c r="N23" s="682"/>
      <c r="O23" s="682" t="s">
        <v>504</v>
      </c>
      <c r="P23" s="682" t="s">
        <v>429</v>
      </c>
      <c r="Q23" s="678"/>
      <c r="R23" s="682"/>
      <c r="S23" s="682" t="s">
        <v>26</v>
      </c>
      <c r="T23" s="682"/>
      <c r="U23" s="231"/>
      <c r="V23" s="682"/>
    </row>
    <row r="24" spans="1:22" ht="15.75" thickBot="1" x14ac:dyDescent="0.3"/>
    <row r="25" spans="1:22" ht="15.75" thickBot="1" x14ac:dyDescent="0.3">
      <c r="B25" s="1495" t="s">
        <v>304</v>
      </c>
      <c r="C25" s="1496"/>
      <c r="D25" s="1496"/>
      <c r="E25" s="1496"/>
      <c r="F25" s="1496"/>
      <c r="G25" s="1496"/>
      <c r="H25" s="1496"/>
      <c r="I25" s="1496"/>
      <c r="J25" s="1219"/>
      <c r="K25" s="1219"/>
      <c r="N25" s="1467" t="s">
        <v>189</v>
      </c>
      <c r="O25" s="1468"/>
      <c r="P25" s="1468"/>
      <c r="Q25" s="1468"/>
      <c r="R25" s="1468"/>
      <c r="S25" s="1468"/>
      <c r="T25" s="1468"/>
      <c r="U25" s="1468"/>
      <c r="V25" s="1469"/>
    </row>
    <row r="26" spans="1:22" ht="15.75" thickBot="1" x14ac:dyDescent="0.3">
      <c r="B26" s="1486" t="s">
        <v>300</v>
      </c>
      <c r="C26" s="1487"/>
      <c r="D26" s="1487"/>
      <c r="E26" s="1487"/>
      <c r="F26" s="1487"/>
      <c r="G26" s="1487"/>
      <c r="H26" s="1487"/>
      <c r="I26" s="1488"/>
      <c r="J26" s="1476">
        <f>Feuil4!H25+Feuil4!H56+Feuil4!V25+Feuil4!V56+Feuil4!AJ25+Feuil4!AJ56+Feuil4!AX25+Feuil4!AX56+Feuil4!BL25+Feuil4!BL56</f>
        <v>0</v>
      </c>
      <c r="K26" s="1477"/>
      <c r="L26" s="146" t="str">
        <f>Feuil1!$D$6</f>
        <v>UM</v>
      </c>
      <c r="N26" s="1321"/>
      <c r="O26" s="1319"/>
      <c r="P26" s="1319"/>
      <c r="Q26" s="1319"/>
      <c r="R26" s="1319"/>
      <c r="S26" s="1319"/>
      <c r="T26" s="1319"/>
      <c r="U26" s="1319"/>
      <c r="V26" s="1320"/>
    </row>
    <row r="27" spans="1:22" x14ac:dyDescent="0.25">
      <c r="B27" s="1489" t="s">
        <v>301</v>
      </c>
      <c r="C27" s="1490"/>
      <c r="D27" s="1490"/>
      <c r="E27" s="1490"/>
      <c r="F27" s="1490"/>
      <c r="G27" s="1490"/>
      <c r="H27" s="1490"/>
      <c r="I27" s="1491"/>
      <c r="J27" s="1478">
        <f>+O20</f>
        <v>0</v>
      </c>
      <c r="K27" s="1479"/>
      <c r="L27" s="146" t="str">
        <f>Feuil1!$D$6</f>
        <v>UM</v>
      </c>
      <c r="N27" s="1321"/>
      <c r="O27" s="1319"/>
      <c r="P27" s="1319"/>
      <c r="Q27" s="1319"/>
      <c r="R27" s="1319"/>
      <c r="S27" s="1319"/>
      <c r="T27" s="1319"/>
      <c r="U27" s="1319"/>
      <c r="V27" s="1320"/>
    </row>
    <row r="28" spans="1:22" x14ac:dyDescent="0.25">
      <c r="B28" s="1492" t="s">
        <v>305</v>
      </c>
      <c r="C28" s="1493"/>
      <c r="D28" s="1493"/>
      <c r="E28" s="1493"/>
      <c r="F28" s="1493"/>
      <c r="G28" s="1493"/>
      <c r="H28" s="1493"/>
      <c r="I28" s="1494"/>
      <c r="J28" s="1480">
        <f>Feuil5!P68+Feuil5!W68</f>
        <v>0</v>
      </c>
      <c r="K28" s="1481"/>
      <c r="L28" s="146" t="str">
        <f>Feuil1!$D$6</f>
        <v>UM</v>
      </c>
      <c r="N28" s="1321"/>
      <c r="O28" s="1319"/>
      <c r="P28" s="1319"/>
      <c r="Q28" s="1319"/>
      <c r="R28" s="1319"/>
      <c r="S28" s="1319"/>
      <c r="T28" s="1319"/>
      <c r="U28" s="1319"/>
      <c r="V28" s="1320"/>
    </row>
    <row r="29" spans="1:22" x14ac:dyDescent="0.25">
      <c r="B29" s="1492" t="s">
        <v>306</v>
      </c>
      <c r="C29" s="1493"/>
      <c r="D29" s="1493"/>
      <c r="E29" s="1493"/>
      <c r="F29" s="1493"/>
      <c r="G29" s="1493"/>
      <c r="H29" s="1493"/>
      <c r="I29" s="1494"/>
      <c r="J29" s="1480">
        <f>(Feuil5!AN68+Feuil5!AU68)/Feuil5!AI46+(Feuil5!BL68+Feuil5!BS68)/Feuil5!BG46+(Feuil5!CJ68+Feuil5!CQ68)/Feuil5!CE46+(Feuil5!DH68+Feuil5!DO68)/Feuil5!DC46+(Feuil5!EF68+Feuil5!EM68)/Feuil5!EA46+(Feuil5!FD68+Feuil5!FK68)/Feuil5!EY46+(Feuil5!GB68+Feuil5!GI68)/Feuil5!FW46+(Feuil5!GZ68+Feuil5!HG68)/Feuil5!GU46+(Feuil5!HX68+Feuil5!IE68)/Feuil5!HS46</f>
        <v>0</v>
      </c>
      <c r="K29" s="1481"/>
      <c r="L29" s="146" t="str">
        <f>Feuil1!$D$6</f>
        <v>UM</v>
      </c>
      <c r="N29" s="1321"/>
      <c r="O29" s="1319"/>
      <c r="P29" s="1319"/>
      <c r="Q29" s="1319"/>
      <c r="R29" s="1319"/>
      <c r="S29" s="1319"/>
      <c r="T29" s="1319"/>
      <c r="U29" s="1319"/>
      <c r="V29" s="1320"/>
    </row>
    <row r="30" spans="1:22" ht="15.75" thickBot="1" x14ac:dyDescent="0.3">
      <c r="B30" s="1470" t="s">
        <v>302</v>
      </c>
      <c r="C30" s="1471"/>
      <c r="D30" s="1471"/>
      <c r="E30" s="1471"/>
      <c r="F30" s="1471"/>
      <c r="G30" s="1471"/>
      <c r="H30" s="1471"/>
      <c r="I30" s="1472"/>
      <c r="J30" s="1482">
        <f>J27+J28+J29</f>
        <v>0</v>
      </c>
      <c r="K30" s="1483"/>
      <c r="L30" s="146" t="str">
        <f>Feuil1!$D$6</f>
        <v>UM</v>
      </c>
      <c r="N30" s="1321"/>
      <c r="O30" s="1319"/>
      <c r="P30" s="1319"/>
      <c r="Q30" s="1319"/>
      <c r="R30" s="1319"/>
      <c r="S30" s="1319"/>
      <c r="T30" s="1319"/>
      <c r="U30" s="1319"/>
      <c r="V30" s="1320"/>
    </row>
    <row r="31" spans="1:22" ht="15.75" thickBot="1" x14ac:dyDescent="0.3">
      <c r="B31" s="1473" t="s">
        <v>303</v>
      </c>
      <c r="C31" s="1474"/>
      <c r="D31" s="1474"/>
      <c r="E31" s="1474"/>
      <c r="F31" s="1474"/>
      <c r="G31" s="1474"/>
      <c r="H31" s="1474"/>
      <c r="I31" s="1475"/>
      <c r="J31" s="1484" t="str">
        <f>IF(J26=J30,"OK","ERREUR")</f>
        <v>OK</v>
      </c>
      <c r="K31" s="1485"/>
      <c r="N31" s="1322"/>
      <c r="O31" s="1323"/>
      <c r="P31" s="1323"/>
      <c r="Q31" s="1323"/>
      <c r="R31" s="1323"/>
      <c r="S31" s="1323"/>
      <c r="T31" s="1323"/>
      <c r="U31" s="1323"/>
      <c r="V31" s="1324"/>
    </row>
  </sheetData>
  <customSheetViews>
    <customSheetView guid="{25EBB9CF-0E12-4ABB-BD45-FC2EE0F8C2F6}" scale="112" topLeftCell="F1">
      <selection activeCell="U10" sqref="U10"/>
      <pageMargins left="0.7" right="0.7" top="0.75" bottom="0.75" header="0.3" footer="0.3"/>
      <pageSetup paperSize="9" orientation="portrait" r:id="rId1"/>
    </customSheetView>
    <customSheetView guid="{86269E4C-36EB-46E4-81EA-9312AEB5FEB4}" scale="112">
      <selection activeCell="F11" sqref="F11"/>
      <pageMargins left="0.7" right="0.7" top="0.75" bottom="0.75" header="0.3" footer="0.3"/>
      <pageSetup paperSize="9" orientation="portrait" r:id="rId2"/>
    </customSheetView>
  </customSheetViews>
  <mergeCells count="20">
    <mergeCell ref="N25:V31"/>
    <mergeCell ref="B30:I30"/>
    <mergeCell ref="B31:I31"/>
    <mergeCell ref="J26:K26"/>
    <mergeCell ref="J27:K27"/>
    <mergeCell ref="J28:K28"/>
    <mergeCell ref="J29:K29"/>
    <mergeCell ref="J30:K30"/>
    <mergeCell ref="J31:K31"/>
    <mergeCell ref="B26:I26"/>
    <mergeCell ref="B27:I27"/>
    <mergeCell ref="B28:I28"/>
    <mergeCell ref="B29:I29"/>
    <mergeCell ref="B25:K25"/>
    <mergeCell ref="H5:Q5"/>
    <mergeCell ref="H6:J6"/>
    <mergeCell ref="K6:M6"/>
    <mergeCell ref="O6:Q6"/>
    <mergeCell ref="C22:D23"/>
    <mergeCell ref="E22:F23"/>
  </mergeCells>
  <pageMargins left="0.25" right="0.25" top="0.75" bottom="0.75" header="0.3" footer="0.3"/>
  <pageSetup paperSize="9" orientation="landscape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4"/>
  <sheetViews>
    <sheetView showGridLines="0" topLeftCell="A49" workbookViewId="0">
      <selection activeCell="L47" sqref="L47"/>
    </sheetView>
  </sheetViews>
  <sheetFormatPr baseColWidth="10" defaultRowHeight="15" x14ac:dyDescent="0.25"/>
  <cols>
    <col min="1" max="1" width="7.42578125" customWidth="1"/>
    <col min="2" max="2" width="8.85546875" customWidth="1"/>
    <col min="3" max="3" width="7.42578125" customWidth="1"/>
    <col min="4" max="4" width="8.42578125" customWidth="1"/>
    <col min="5" max="256" width="10.85546875"/>
    <col min="257" max="257" width="7.42578125" customWidth="1"/>
    <col min="258" max="258" width="8.85546875" customWidth="1"/>
    <col min="259" max="259" width="7.42578125" customWidth="1"/>
    <col min="260" max="260" width="8.42578125" customWidth="1"/>
    <col min="261" max="512" width="10.85546875"/>
    <col min="513" max="513" width="7.42578125" customWidth="1"/>
    <col min="514" max="514" width="8.85546875" customWidth="1"/>
    <col min="515" max="515" width="7.42578125" customWidth="1"/>
    <col min="516" max="516" width="8.42578125" customWidth="1"/>
    <col min="517" max="768" width="10.85546875"/>
    <col min="769" max="769" width="7.42578125" customWidth="1"/>
    <col min="770" max="770" width="8.85546875" customWidth="1"/>
    <col min="771" max="771" width="7.42578125" customWidth="1"/>
    <col min="772" max="772" width="8.42578125" customWidth="1"/>
    <col min="773" max="1024" width="10.85546875"/>
    <col min="1025" max="1025" width="7.42578125" customWidth="1"/>
    <col min="1026" max="1026" width="8.85546875" customWidth="1"/>
    <col min="1027" max="1027" width="7.42578125" customWidth="1"/>
    <col min="1028" max="1028" width="8.42578125" customWidth="1"/>
    <col min="1029" max="1280" width="10.85546875"/>
    <col min="1281" max="1281" width="7.42578125" customWidth="1"/>
    <col min="1282" max="1282" width="8.85546875" customWidth="1"/>
    <col min="1283" max="1283" width="7.42578125" customWidth="1"/>
    <col min="1284" max="1284" width="8.42578125" customWidth="1"/>
    <col min="1285" max="1536" width="10.85546875"/>
    <col min="1537" max="1537" width="7.42578125" customWidth="1"/>
    <col min="1538" max="1538" width="8.85546875" customWidth="1"/>
    <col min="1539" max="1539" width="7.42578125" customWidth="1"/>
    <col min="1540" max="1540" width="8.42578125" customWidth="1"/>
    <col min="1541" max="1792" width="10.85546875"/>
    <col min="1793" max="1793" width="7.42578125" customWidth="1"/>
    <col min="1794" max="1794" width="8.85546875" customWidth="1"/>
    <col min="1795" max="1795" width="7.42578125" customWidth="1"/>
    <col min="1796" max="1796" width="8.42578125" customWidth="1"/>
    <col min="1797" max="2048" width="10.85546875"/>
    <col min="2049" max="2049" width="7.42578125" customWidth="1"/>
    <col min="2050" max="2050" width="8.85546875" customWidth="1"/>
    <col min="2051" max="2051" width="7.42578125" customWidth="1"/>
    <col min="2052" max="2052" width="8.42578125" customWidth="1"/>
    <col min="2053" max="2304" width="10.85546875"/>
    <col min="2305" max="2305" width="7.42578125" customWidth="1"/>
    <col min="2306" max="2306" width="8.85546875" customWidth="1"/>
    <col min="2307" max="2307" width="7.42578125" customWidth="1"/>
    <col min="2308" max="2308" width="8.42578125" customWidth="1"/>
    <col min="2309" max="2560" width="10.85546875"/>
    <col min="2561" max="2561" width="7.42578125" customWidth="1"/>
    <col min="2562" max="2562" width="8.85546875" customWidth="1"/>
    <col min="2563" max="2563" width="7.42578125" customWidth="1"/>
    <col min="2564" max="2564" width="8.42578125" customWidth="1"/>
    <col min="2565" max="2816" width="10.85546875"/>
    <col min="2817" max="2817" width="7.42578125" customWidth="1"/>
    <col min="2818" max="2818" width="8.85546875" customWidth="1"/>
    <col min="2819" max="2819" width="7.42578125" customWidth="1"/>
    <col min="2820" max="2820" width="8.42578125" customWidth="1"/>
    <col min="2821" max="3072" width="10.85546875"/>
    <col min="3073" max="3073" width="7.42578125" customWidth="1"/>
    <col min="3074" max="3074" width="8.85546875" customWidth="1"/>
    <col min="3075" max="3075" width="7.42578125" customWidth="1"/>
    <col min="3076" max="3076" width="8.42578125" customWidth="1"/>
    <col min="3077" max="3328" width="10.85546875"/>
    <col min="3329" max="3329" width="7.42578125" customWidth="1"/>
    <col min="3330" max="3330" width="8.85546875" customWidth="1"/>
    <col min="3331" max="3331" width="7.42578125" customWidth="1"/>
    <col min="3332" max="3332" width="8.42578125" customWidth="1"/>
    <col min="3333" max="3584" width="10.85546875"/>
    <col min="3585" max="3585" width="7.42578125" customWidth="1"/>
    <col min="3586" max="3586" width="8.85546875" customWidth="1"/>
    <col min="3587" max="3587" width="7.42578125" customWidth="1"/>
    <col min="3588" max="3588" width="8.42578125" customWidth="1"/>
    <col min="3589" max="3840" width="10.85546875"/>
    <col min="3841" max="3841" width="7.42578125" customWidth="1"/>
    <col min="3842" max="3842" width="8.85546875" customWidth="1"/>
    <col min="3843" max="3843" width="7.42578125" customWidth="1"/>
    <col min="3844" max="3844" width="8.42578125" customWidth="1"/>
    <col min="3845" max="4096" width="10.85546875"/>
    <col min="4097" max="4097" width="7.42578125" customWidth="1"/>
    <col min="4098" max="4098" width="8.85546875" customWidth="1"/>
    <col min="4099" max="4099" width="7.42578125" customWidth="1"/>
    <col min="4100" max="4100" width="8.42578125" customWidth="1"/>
    <col min="4101" max="4352" width="10.85546875"/>
    <col min="4353" max="4353" width="7.42578125" customWidth="1"/>
    <col min="4354" max="4354" width="8.85546875" customWidth="1"/>
    <col min="4355" max="4355" width="7.42578125" customWidth="1"/>
    <col min="4356" max="4356" width="8.42578125" customWidth="1"/>
    <col min="4357" max="4608" width="10.85546875"/>
    <col min="4609" max="4609" width="7.42578125" customWidth="1"/>
    <col min="4610" max="4610" width="8.85546875" customWidth="1"/>
    <col min="4611" max="4611" width="7.42578125" customWidth="1"/>
    <col min="4612" max="4612" width="8.42578125" customWidth="1"/>
    <col min="4613" max="4864" width="10.85546875"/>
    <col min="4865" max="4865" width="7.42578125" customWidth="1"/>
    <col min="4866" max="4866" width="8.85546875" customWidth="1"/>
    <col min="4867" max="4867" width="7.42578125" customWidth="1"/>
    <col min="4868" max="4868" width="8.42578125" customWidth="1"/>
    <col min="4869" max="5120" width="10.85546875"/>
    <col min="5121" max="5121" width="7.42578125" customWidth="1"/>
    <col min="5122" max="5122" width="8.85546875" customWidth="1"/>
    <col min="5123" max="5123" width="7.42578125" customWidth="1"/>
    <col min="5124" max="5124" width="8.42578125" customWidth="1"/>
    <col min="5125" max="5376" width="10.85546875"/>
    <col min="5377" max="5377" width="7.42578125" customWidth="1"/>
    <col min="5378" max="5378" width="8.85546875" customWidth="1"/>
    <col min="5379" max="5379" width="7.42578125" customWidth="1"/>
    <col min="5380" max="5380" width="8.42578125" customWidth="1"/>
    <col min="5381" max="5632" width="10.85546875"/>
    <col min="5633" max="5633" width="7.42578125" customWidth="1"/>
    <col min="5634" max="5634" width="8.85546875" customWidth="1"/>
    <col min="5635" max="5635" width="7.42578125" customWidth="1"/>
    <col min="5636" max="5636" width="8.42578125" customWidth="1"/>
    <col min="5637" max="5888" width="10.85546875"/>
    <col min="5889" max="5889" width="7.42578125" customWidth="1"/>
    <col min="5890" max="5890" width="8.85546875" customWidth="1"/>
    <col min="5891" max="5891" width="7.42578125" customWidth="1"/>
    <col min="5892" max="5892" width="8.42578125" customWidth="1"/>
    <col min="5893" max="6144" width="10.85546875"/>
    <col min="6145" max="6145" width="7.42578125" customWidth="1"/>
    <col min="6146" max="6146" width="8.85546875" customWidth="1"/>
    <col min="6147" max="6147" width="7.42578125" customWidth="1"/>
    <col min="6148" max="6148" width="8.42578125" customWidth="1"/>
    <col min="6149" max="6400" width="10.85546875"/>
    <col min="6401" max="6401" width="7.42578125" customWidth="1"/>
    <col min="6402" max="6402" width="8.85546875" customWidth="1"/>
    <col min="6403" max="6403" width="7.42578125" customWidth="1"/>
    <col min="6404" max="6404" width="8.42578125" customWidth="1"/>
    <col min="6405" max="6656" width="10.85546875"/>
    <col min="6657" max="6657" width="7.42578125" customWidth="1"/>
    <col min="6658" max="6658" width="8.85546875" customWidth="1"/>
    <col min="6659" max="6659" width="7.42578125" customWidth="1"/>
    <col min="6660" max="6660" width="8.42578125" customWidth="1"/>
    <col min="6661" max="6912" width="10.85546875"/>
    <col min="6913" max="6913" width="7.42578125" customWidth="1"/>
    <col min="6914" max="6914" width="8.85546875" customWidth="1"/>
    <col min="6915" max="6915" width="7.42578125" customWidth="1"/>
    <col min="6916" max="6916" width="8.42578125" customWidth="1"/>
    <col min="6917" max="7168" width="10.85546875"/>
    <col min="7169" max="7169" width="7.42578125" customWidth="1"/>
    <col min="7170" max="7170" width="8.85546875" customWidth="1"/>
    <col min="7171" max="7171" width="7.42578125" customWidth="1"/>
    <col min="7172" max="7172" width="8.42578125" customWidth="1"/>
    <col min="7173" max="7424" width="10.85546875"/>
    <col min="7425" max="7425" width="7.42578125" customWidth="1"/>
    <col min="7426" max="7426" width="8.85546875" customWidth="1"/>
    <col min="7427" max="7427" width="7.42578125" customWidth="1"/>
    <col min="7428" max="7428" width="8.42578125" customWidth="1"/>
    <col min="7429" max="7680" width="10.85546875"/>
    <col min="7681" max="7681" width="7.42578125" customWidth="1"/>
    <col min="7682" max="7682" width="8.85546875" customWidth="1"/>
    <col min="7683" max="7683" width="7.42578125" customWidth="1"/>
    <col min="7684" max="7684" width="8.42578125" customWidth="1"/>
    <col min="7685" max="7936" width="10.85546875"/>
    <col min="7937" max="7937" width="7.42578125" customWidth="1"/>
    <col min="7938" max="7938" width="8.85546875" customWidth="1"/>
    <col min="7939" max="7939" width="7.42578125" customWidth="1"/>
    <col min="7940" max="7940" width="8.42578125" customWidth="1"/>
    <col min="7941" max="8192" width="10.85546875"/>
    <col min="8193" max="8193" width="7.42578125" customWidth="1"/>
    <col min="8194" max="8194" width="8.85546875" customWidth="1"/>
    <col min="8195" max="8195" width="7.42578125" customWidth="1"/>
    <col min="8196" max="8196" width="8.42578125" customWidth="1"/>
    <col min="8197" max="8448" width="10.85546875"/>
    <col min="8449" max="8449" width="7.42578125" customWidth="1"/>
    <col min="8450" max="8450" width="8.85546875" customWidth="1"/>
    <col min="8451" max="8451" width="7.42578125" customWidth="1"/>
    <col min="8452" max="8452" width="8.42578125" customWidth="1"/>
    <col min="8453" max="8704" width="10.85546875"/>
    <col min="8705" max="8705" width="7.42578125" customWidth="1"/>
    <col min="8706" max="8706" width="8.85546875" customWidth="1"/>
    <col min="8707" max="8707" width="7.42578125" customWidth="1"/>
    <col min="8708" max="8708" width="8.42578125" customWidth="1"/>
    <col min="8709" max="8960" width="10.85546875"/>
    <col min="8961" max="8961" width="7.42578125" customWidth="1"/>
    <col min="8962" max="8962" width="8.85546875" customWidth="1"/>
    <col min="8963" max="8963" width="7.42578125" customWidth="1"/>
    <col min="8964" max="8964" width="8.42578125" customWidth="1"/>
    <col min="8965" max="9216" width="10.85546875"/>
    <col min="9217" max="9217" width="7.42578125" customWidth="1"/>
    <col min="9218" max="9218" width="8.85546875" customWidth="1"/>
    <col min="9219" max="9219" width="7.42578125" customWidth="1"/>
    <col min="9220" max="9220" width="8.42578125" customWidth="1"/>
    <col min="9221" max="9472" width="10.85546875"/>
    <col min="9473" max="9473" width="7.42578125" customWidth="1"/>
    <col min="9474" max="9474" width="8.85546875" customWidth="1"/>
    <col min="9475" max="9475" width="7.42578125" customWidth="1"/>
    <col min="9476" max="9476" width="8.42578125" customWidth="1"/>
    <col min="9477" max="9728" width="10.85546875"/>
    <col min="9729" max="9729" width="7.42578125" customWidth="1"/>
    <col min="9730" max="9730" width="8.85546875" customWidth="1"/>
    <col min="9731" max="9731" width="7.42578125" customWidth="1"/>
    <col min="9732" max="9732" width="8.42578125" customWidth="1"/>
    <col min="9733" max="9984" width="10.85546875"/>
    <col min="9985" max="9985" width="7.42578125" customWidth="1"/>
    <col min="9986" max="9986" width="8.85546875" customWidth="1"/>
    <col min="9987" max="9987" width="7.42578125" customWidth="1"/>
    <col min="9988" max="9988" width="8.42578125" customWidth="1"/>
    <col min="9989" max="10240" width="10.85546875"/>
    <col min="10241" max="10241" width="7.42578125" customWidth="1"/>
    <col min="10242" max="10242" width="8.85546875" customWidth="1"/>
    <col min="10243" max="10243" width="7.42578125" customWidth="1"/>
    <col min="10244" max="10244" width="8.42578125" customWidth="1"/>
    <col min="10245" max="10496" width="10.85546875"/>
    <col min="10497" max="10497" width="7.42578125" customWidth="1"/>
    <col min="10498" max="10498" width="8.85546875" customWidth="1"/>
    <col min="10499" max="10499" width="7.42578125" customWidth="1"/>
    <col min="10500" max="10500" width="8.42578125" customWidth="1"/>
    <col min="10501" max="10752" width="10.85546875"/>
    <col min="10753" max="10753" width="7.42578125" customWidth="1"/>
    <col min="10754" max="10754" width="8.85546875" customWidth="1"/>
    <col min="10755" max="10755" width="7.42578125" customWidth="1"/>
    <col min="10756" max="10756" width="8.42578125" customWidth="1"/>
    <col min="10757" max="11008" width="10.85546875"/>
    <col min="11009" max="11009" width="7.42578125" customWidth="1"/>
    <col min="11010" max="11010" width="8.85546875" customWidth="1"/>
    <col min="11011" max="11011" width="7.42578125" customWidth="1"/>
    <col min="11012" max="11012" width="8.42578125" customWidth="1"/>
    <col min="11013" max="11264" width="10.85546875"/>
    <col min="11265" max="11265" width="7.42578125" customWidth="1"/>
    <col min="11266" max="11266" width="8.85546875" customWidth="1"/>
    <col min="11267" max="11267" width="7.42578125" customWidth="1"/>
    <col min="11268" max="11268" width="8.42578125" customWidth="1"/>
    <col min="11269" max="11520" width="10.85546875"/>
    <col min="11521" max="11521" width="7.42578125" customWidth="1"/>
    <col min="11522" max="11522" width="8.85546875" customWidth="1"/>
    <col min="11523" max="11523" width="7.42578125" customWidth="1"/>
    <col min="11524" max="11524" width="8.42578125" customWidth="1"/>
    <col min="11525" max="11776" width="10.85546875"/>
    <col min="11777" max="11777" width="7.42578125" customWidth="1"/>
    <col min="11778" max="11778" width="8.85546875" customWidth="1"/>
    <col min="11779" max="11779" width="7.42578125" customWidth="1"/>
    <col min="11780" max="11780" width="8.42578125" customWidth="1"/>
    <col min="11781" max="12032" width="10.85546875"/>
    <col min="12033" max="12033" width="7.42578125" customWidth="1"/>
    <col min="12034" max="12034" width="8.85546875" customWidth="1"/>
    <col min="12035" max="12035" width="7.42578125" customWidth="1"/>
    <col min="12036" max="12036" width="8.42578125" customWidth="1"/>
    <col min="12037" max="12288" width="10.85546875"/>
    <col min="12289" max="12289" width="7.42578125" customWidth="1"/>
    <col min="12290" max="12290" width="8.85546875" customWidth="1"/>
    <col min="12291" max="12291" width="7.42578125" customWidth="1"/>
    <col min="12292" max="12292" width="8.42578125" customWidth="1"/>
    <col min="12293" max="12544" width="10.85546875"/>
    <col min="12545" max="12545" width="7.42578125" customWidth="1"/>
    <col min="12546" max="12546" width="8.85546875" customWidth="1"/>
    <col min="12547" max="12547" width="7.42578125" customWidth="1"/>
    <col min="12548" max="12548" width="8.42578125" customWidth="1"/>
    <col min="12549" max="12800" width="10.85546875"/>
    <col min="12801" max="12801" width="7.42578125" customWidth="1"/>
    <col min="12802" max="12802" width="8.85546875" customWidth="1"/>
    <col min="12803" max="12803" width="7.42578125" customWidth="1"/>
    <col min="12804" max="12804" width="8.42578125" customWidth="1"/>
    <col min="12805" max="13056" width="10.85546875"/>
    <col min="13057" max="13057" width="7.42578125" customWidth="1"/>
    <col min="13058" max="13058" width="8.85546875" customWidth="1"/>
    <col min="13059" max="13059" width="7.42578125" customWidth="1"/>
    <col min="13060" max="13060" width="8.42578125" customWidth="1"/>
    <col min="13061" max="13312" width="10.85546875"/>
    <col min="13313" max="13313" width="7.42578125" customWidth="1"/>
    <col min="13314" max="13314" width="8.85546875" customWidth="1"/>
    <col min="13315" max="13315" width="7.42578125" customWidth="1"/>
    <col min="13316" max="13316" width="8.42578125" customWidth="1"/>
    <col min="13317" max="13568" width="10.85546875"/>
    <col min="13569" max="13569" width="7.42578125" customWidth="1"/>
    <col min="13570" max="13570" width="8.85546875" customWidth="1"/>
    <col min="13571" max="13571" width="7.42578125" customWidth="1"/>
    <col min="13572" max="13572" width="8.42578125" customWidth="1"/>
    <col min="13573" max="13824" width="10.85546875"/>
    <col min="13825" max="13825" width="7.42578125" customWidth="1"/>
    <col min="13826" max="13826" width="8.85546875" customWidth="1"/>
    <col min="13827" max="13827" width="7.42578125" customWidth="1"/>
    <col min="13828" max="13828" width="8.42578125" customWidth="1"/>
    <col min="13829" max="14080" width="10.85546875"/>
    <col min="14081" max="14081" width="7.42578125" customWidth="1"/>
    <col min="14082" max="14082" width="8.85546875" customWidth="1"/>
    <col min="14083" max="14083" width="7.42578125" customWidth="1"/>
    <col min="14084" max="14084" width="8.42578125" customWidth="1"/>
    <col min="14085" max="14336" width="10.85546875"/>
    <col min="14337" max="14337" width="7.42578125" customWidth="1"/>
    <col min="14338" max="14338" width="8.85546875" customWidth="1"/>
    <col min="14339" max="14339" width="7.42578125" customWidth="1"/>
    <col min="14340" max="14340" width="8.42578125" customWidth="1"/>
    <col min="14341" max="14592" width="10.85546875"/>
    <col min="14593" max="14593" width="7.42578125" customWidth="1"/>
    <col min="14594" max="14594" width="8.85546875" customWidth="1"/>
    <col min="14595" max="14595" width="7.42578125" customWidth="1"/>
    <col min="14596" max="14596" width="8.42578125" customWidth="1"/>
    <col min="14597" max="14848" width="10.85546875"/>
    <col min="14849" max="14849" width="7.42578125" customWidth="1"/>
    <col min="14850" max="14850" width="8.85546875" customWidth="1"/>
    <col min="14851" max="14851" width="7.42578125" customWidth="1"/>
    <col min="14852" max="14852" width="8.42578125" customWidth="1"/>
    <col min="14853" max="15104" width="10.85546875"/>
    <col min="15105" max="15105" width="7.42578125" customWidth="1"/>
    <col min="15106" max="15106" width="8.85546875" customWidth="1"/>
    <col min="15107" max="15107" width="7.42578125" customWidth="1"/>
    <col min="15108" max="15108" width="8.42578125" customWidth="1"/>
    <col min="15109" max="15360" width="10.85546875"/>
    <col min="15361" max="15361" width="7.42578125" customWidth="1"/>
    <col min="15362" max="15362" width="8.85546875" customWidth="1"/>
    <col min="15363" max="15363" width="7.42578125" customWidth="1"/>
    <col min="15364" max="15364" width="8.42578125" customWidth="1"/>
    <col min="15365" max="15616" width="10.85546875"/>
    <col min="15617" max="15617" width="7.42578125" customWidth="1"/>
    <col min="15618" max="15618" width="8.85546875" customWidth="1"/>
    <col min="15619" max="15619" width="7.42578125" customWidth="1"/>
    <col min="15620" max="15620" width="8.42578125" customWidth="1"/>
    <col min="15621" max="15872" width="10.85546875"/>
    <col min="15873" max="15873" width="7.42578125" customWidth="1"/>
    <col min="15874" max="15874" width="8.85546875" customWidth="1"/>
    <col min="15875" max="15875" width="7.42578125" customWidth="1"/>
    <col min="15876" max="15876" width="8.42578125" customWidth="1"/>
    <col min="15877" max="16128" width="10.85546875"/>
    <col min="16129" max="16129" width="7.42578125" customWidth="1"/>
    <col min="16130" max="16130" width="8.85546875" customWidth="1"/>
    <col min="16131" max="16131" width="7.42578125" customWidth="1"/>
    <col min="16132" max="16132" width="8.42578125" customWidth="1"/>
    <col min="16133" max="16384" width="10.85546875"/>
  </cols>
  <sheetData>
    <row r="1" spans="1:11" ht="15.75" thickBot="1" x14ac:dyDescent="0.3"/>
    <row r="2" spans="1:11" ht="19.5" thickBot="1" x14ac:dyDescent="0.35">
      <c r="A2" s="284" t="s">
        <v>334</v>
      </c>
      <c r="B2" s="190"/>
      <c r="C2" s="190"/>
      <c r="D2" s="190"/>
      <c r="E2" s="190"/>
      <c r="F2" s="190"/>
      <c r="G2" s="190"/>
      <c r="H2" s="190"/>
      <c r="I2" s="190"/>
      <c r="J2" s="191"/>
    </row>
    <row r="3" spans="1:11" ht="9.9499999999999993" customHeight="1" thickBot="1" x14ac:dyDescent="0.35">
      <c r="A3" s="180"/>
    </row>
    <row r="4" spans="1:11" ht="15.75" thickBot="1" x14ac:dyDescent="0.3">
      <c r="A4" s="31"/>
      <c r="H4" s="167"/>
      <c r="I4" s="1498" t="s">
        <v>189</v>
      </c>
      <c r="J4" s="1499"/>
    </row>
    <row r="5" spans="1:11" ht="15.75" x14ac:dyDescent="0.25">
      <c r="A5" s="287" t="s">
        <v>155</v>
      </c>
      <c r="F5" s="201"/>
      <c r="G5" s="6"/>
      <c r="H5" s="167"/>
      <c r="I5" s="1500"/>
      <c r="J5" s="1501"/>
    </row>
    <row r="6" spans="1:11" ht="16.5" thickBot="1" x14ac:dyDescent="0.3">
      <c r="A6" s="287" t="s">
        <v>337</v>
      </c>
      <c r="F6" s="205"/>
      <c r="G6" s="160">
        <f>Feuil6!R20</f>
        <v>0</v>
      </c>
      <c r="H6" s="167" t="str">
        <f>Feuil1!D6</f>
        <v>UM</v>
      </c>
      <c r="I6" s="1500"/>
      <c r="J6" s="1501"/>
    </row>
    <row r="7" spans="1:11" ht="15.75" thickBot="1" x14ac:dyDescent="0.3">
      <c r="I7" s="1502"/>
      <c r="J7" s="1503"/>
    </row>
    <row r="8" spans="1:11" ht="15.75" x14ac:dyDescent="0.25">
      <c r="A8" s="287" t="s">
        <v>310</v>
      </c>
      <c r="I8" s="762"/>
      <c r="J8" s="762"/>
    </row>
    <row r="9" spans="1:11" ht="15.75" thickBot="1" x14ac:dyDescent="0.3">
      <c r="A9" s="703" t="s">
        <v>318</v>
      </c>
      <c r="I9" s="167"/>
      <c r="J9" s="167"/>
    </row>
    <row r="10" spans="1:11" ht="15.75" thickBot="1" x14ac:dyDescent="0.3">
      <c r="E10" s="201" t="s">
        <v>308</v>
      </c>
      <c r="F10" s="202"/>
      <c r="G10" s="202"/>
      <c r="H10" s="202"/>
      <c r="I10" s="684"/>
      <c r="J10" s="167"/>
    </row>
    <row r="11" spans="1:11" ht="15.75" thickBot="1" x14ac:dyDescent="0.3">
      <c r="A11" s="1497" t="s">
        <v>189</v>
      </c>
      <c r="B11" s="1468"/>
      <c r="C11" s="1468"/>
      <c r="D11" s="1469"/>
      <c r="E11" s="404" t="s">
        <v>316</v>
      </c>
      <c r="H11" s="162">
        <f>Feuil5!Q68</f>
        <v>0</v>
      </c>
      <c r="I11" s="685"/>
      <c r="J11" s="167"/>
    </row>
    <row r="12" spans="1:11" x14ac:dyDescent="0.25">
      <c r="A12" s="1321"/>
      <c r="B12" s="1319"/>
      <c r="C12" s="1319"/>
      <c r="D12" s="1320"/>
      <c r="E12" s="686" t="s">
        <v>319</v>
      </c>
      <c r="F12" s="193"/>
      <c r="G12" s="193"/>
      <c r="H12" s="170"/>
      <c r="I12" s="687"/>
      <c r="J12" s="167"/>
    </row>
    <row r="13" spans="1:11" x14ac:dyDescent="0.25">
      <c r="A13" s="1321"/>
      <c r="B13" s="1319"/>
      <c r="C13" s="1319"/>
      <c r="D13" s="1320"/>
      <c r="E13" s="688">
        <v>1</v>
      </c>
      <c r="F13" s="689">
        <v>2</v>
      </c>
      <c r="G13" s="690">
        <v>3</v>
      </c>
      <c r="H13" s="690">
        <v>4</v>
      </c>
      <c r="I13" s="171">
        <v>5</v>
      </c>
      <c r="J13" s="167"/>
      <c r="K13" s="167"/>
    </row>
    <row r="14" spans="1:11" x14ac:dyDescent="0.25">
      <c r="A14" s="1321"/>
      <c r="B14" s="1319"/>
      <c r="C14" s="1319"/>
      <c r="D14" s="1320"/>
      <c r="E14" s="691" t="s">
        <v>57</v>
      </c>
      <c r="F14" s="692" t="s">
        <v>29</v>
      </c>
      <c r="G14" s="693" t="s">
        <v>52</v>
      </c>
      <c r="H14" s="693" t="s">
        <v>320</v>
      </c>
      <c r="I14" s="157" t="s">
        <v>156</v>
      </c>
      <c r="J14" s="167"/>
      <c r="K14" s="167"/>
    </row>
    <row r="15" spans="1:11" x14ac:dyDescent="0.25">
      <c r="A15" s="1321"/>
      <c r="B15" s="1319"/>
      <c r="C15" s="1319"/>
      <c r="D15" s="1320"/>
      <c r="E15" s="600"/>
      <c r="F15" s="694"/>
      <c r="G15" s="695"/>
      <c r="H15" s="26"/>
      <c r="I15" s="157">
        <f>G15*H15</f>
        <v>0</v>
      </c>
      <c r="J15" s="167"/>
      <c r="K15" s="167"/>
    </row>
    <row r="16" spans="1:11" x14ac:dyDescent="0.25">
      <c r="A16" s="1321"/>
      <c r="B16" s="1319"/>
      <c r="C16" s="1319"/>
      <c r="D16" s="1320"/>
      <c r="E16" s="600"/>
      <c r="F16" s="694"/>
      <c r="G16" s="695"/>
      <c r="H16" s="26"/>
      <c r="I16" s="157">
        <f>G16*H16</f>
        <v>0</v>
      </c>
      <c r="J16" s="167"/>
      <c r="K16" s="167"/>
    </row>
    <row r="17" spans="1:11" x14ac:dyDescent="0.25">
      <c r="A17" s="1321"/>
      <c r="B17" s="1319"/>
      <c r="C17" s="1319"/>
      <c r="D17" s="1320"/>
      <c r="E17" s="600"/>
      <c r="F17" s="694"/>
      <c r="G17" s="695"/>
      <c r="H17" s="26"/>
      <c r="I17" s="157">
        <f>G17*H17</f>
        <v>0</v>
      </c>
      <c r="J17" s="167"/>
      <c r="K17" s="167"/>
    </row>
    <row r="18" spans="1:11" x14ac:dyDescent="0.25">
      <c r="A18" s="1321"/>
      <c r="B18" s="1319"/>
      <c r="C18" s="1319"/>
      <c r="D18" s="1320"/>
      <c r="E18" s="600"/>
      <c r="F18" s="694"/>
      <c r="G18" s="695"/>
      <c r="H18" s="26"/>
      <c r="I18" s="157">
        <f>G18*H18</f>
        <v>0</v>
      </c>
      <c r="J18" s="167"/>
      <c r="K18" s="167"/>
    </row>
    <row r="19" spans="1:11" x14ac:dyDescent="0.25">
      <c r="A19" s="1321"/>
      <c r="B19" s="1319"/>
      <c r="C19" s="1319"/>
      <c r="D19" s="1320"/>
      <c r="E19" s="600"/>
      <c r="F19" s="694"/>
      <c r="G19" s="695"/>
      <c r="H19" s="26"/>
      <c r="I19" s="157">
        <f>G19*H19</f>
        <v>0</v>
      </c>
      <c r="J19" s="167"/>
      <c r="K19" s="167"/>
    </row>
    <row r="20" spans="1:11" x14ac:dyDescent="0.25">
      <c r="A20" s="1321"/>
      <c r="B20" s="1319"/>
      <c r="C20" s="1319"/>
      <c r="D20" s="1320"/>
      <c r="E20" s="691" t="s">
        <v>322</v>
      </c>
      <c r="F20" s="442"/>
      <c r="G20" s="696"/>
      <c r="H20" s="27"/>
      <c r="I20" s="157">
        <f>SUM(I15:I19)</f>
        <v>0</v>
      </c>
      <c r="J20" s="167"/>
      <c r="K20" s="167"/>
    </row>
    <row r="21" spans="1:11" ht="15.75" thickBot="1" x14ac:dyDescent="0.3">
      <c r="A21" s="1322"/>
      <c r="B21" s="1323"/>
      <c r="C21" s="1323"/>
      <c r="D21" s="1324"/>
      <c r="E21" s="172" t="s">
        <v>314</v>
      </c>
      <c r="F21" s="169"/>
      <c r="G21" s="697"/>
      <c r="H21" s="158"/>
      <c r="I21" s="159">
        <f>H11+I20</f>
        <v>0</v>
      </c>
      <c r="J21" s="167"/>
      <c r="K21" s="167"/>
    </row>
    <row r="22" spans="1:11" ht="5.25" customHeight="1" x14ac:dyDescent="0.25">
      <c r="I22" s="167"/>
      <c r="J22" s="167"/>
    </row>
    <row r="23" spans="1:11" ht="14.45" customHeight="1" thickBot="1" x14ac:dyDescent="0.3">
      <c r="A23" s="703" t="s">
        <v>311</v>
      </c>
      <c r="I23" s="167"/>
      <c r="J23" s="167"/>
    </row>
    <row r="24" spans="1:11" ht="15.75" thickBot="1" x14ac:dyDescent="0.3">
      <c r="E24" s="201" t="s">
        <v>309</v>
      </c>
      <c r="F24" s="202"/>
      <c r="G24" s="202"/>
      <c r="H24" s="202"/>
      <c r="I24" s="684"/>
      <c r="J24" s="167"/>
    </row>
    <row r="25" spans="1:11" ht="15.75" thickBot="1" x14ac:dyDescent="0.3">
      <c r="A25" s="1515" t="s">
        <v>189</v>
      </c>
      <c r="B25" s="1468"/>
      <c r="C25" s="1468"/>
      <c r="D25" s="1469"/>
      <c r="E25" s="404" t="s">
        <v>316</v>
      </c>
      <c r="H25" s="162">
        <f>Feuil5!X68</f>
        <v>0</v>
      </c>
      <c r="I25" s="685"/>
      <c r="J25" s="167"/>
    </row>
    <row r="26" spans="1:11" x14ac:dyDescent="0.25">
      <c r="A26" s="1321"/>
      <c r="B26" s="1319"/>
      <c r="C26" s="1319"/>
      <c r="D26" s="1320"/>
      <c r="E26" s="686" t="s">
        <v>321</v>
      </c>
      <c r="F26" s="193"/>
      <c r="G26" s="193"/>
      <c r="H26" s="170"/>
      <c r="I26" s="687"/>
      <c r="J26" s="167"/>
    </row>
    <row r="27" spans="1:11" x14ac:dyDescent="0.25">
      <c r="A27" s="1321"/>
      <c r="B27" s="1319"/>
      <c r="C27" s="1319"/>
      <c r="D27" s="1320"/>
      <c r="E27" s="688">
        <v>1</v>
      </c>
      <c r="F27" s="689">
        <v>2</v>
      </c>
      <c r="G27" s="690">
        <v>3</v>
      </c>
      <c r="H27" s="690">
        <v>4</v>
      </c>
      <c r="I27" s="171">
        <v>5</v>
      </c>
      <c r="J27" s="167"/>
    </row>
    <row r="28" spans="1:11" x14ac:dyDescent="0.25">
      <c r="A28" s="1321"/>
      <c r="B28" s="1319"/>
      <c r="C28" s="1319"/>
      <c r="D28" s="1320"/>
      <c r="E28" s="691" t="s">
        <v>57</v>
      </c>
      <c r="F28" s="692" t="s">
        <v>29</v>
      </c>
      <c r="G28" s="693" t="s">
        <v>52</v>
      </c>
      <c r="H28" s="693" t="s">
        <v>320</v>
      </c>
      <c r="I28" s="157" t="s">
        <v>156</v>
      </c>
      <c r="J28" s="167"/>
    </row>
    <row r="29" spans="1:11" x14ac:dyDescent="0.25">
      <c r="A29" s="1321"/>
      <c r="B29" s="1319"/>
      <c r="C29" s="1319"/>
      <c r="D29" s="1320"/>
      <c r="E29" s="600"/>
      <c r="F29" s="694"/>
      <c r="G29" s="695"/>
      <c r="H29" s="26"/>
      <c r="I29" s="157">
        <f>G29*H29</f>
        <v>0</v>
      </c>
      <c r="J29" s="167"/>
    </row>
    <row r="30" spans="1:11" x14ac:dyDescent="0.25">
      <c r="A30" s="1321"/>
      <c r="B30" s="1319"/>
      <c r="C30" s="1319"/>
      <c r="D30" s="1320"/>
      <c r="E30" s="600"/>
      <c r="F30" s="694"/>
      <c r="G30" s="695"/>
      <c r="H30" s="26"/>
      <c r="I30" s="157">
        <f>G30*H30</f>
        <v>0</v>
      </c>
      <c r="J30" s="167"/>
    </row>
    <row r="31" spans="1:11" x14ac:dyDescent="0.25">
      <c r="A31" s="1321"/>
      <c r="B31" s="1319"/>
      <c r="C31" s="1319"/>
      <c r="D31" s="1320"/>
      <c r="E31" s="600"/>
      <c r="F31" s="694"/>
      <c r="G31" s="695"/>
      <c r="H31" s="26"/>
      <c r="I31" s="157">
        <f>G31*H31</f>
        <v>0</v>
      </c>
      <c r="J31" s="167"/>
    </row>
    <row r="32" spans="1:11" x14ac:dyDescent="0.25">
      <c r="A32" s="1321"/>
      <c r="B32" s="1319"/>
      <c r="C32" s="1319"/>
      <c r="D32" s="1320"/>
      <c r="E32" s="600"/>
      <c r="F32" s="694"/>
      <c r="G32" s="695"/>
      <c r="H32" s="26"/>
      <c r="I32" s="157">
        <f>G32*H32</f>
        <v>0</v>
      </c>
      <c r="J32" s="167"/>
    </row>
    <row r="33" spans="1:10" x14ac:dyDescent="0.25">
      <c r="A33" s="1321"/>
      <c r="B33" s="1319"/>
      <c r="C33" s="1319"/>
      <c r="D33" s="1320"/>
      <c r="E33" s="600"/>
      <c r="F33" s="694"/>
      <c r="G33" s="695"/>
      <c r="H33" s="26"/>
      <c r="I33" s="157">
        <f>G33*H33</f>
        <v>0</v>
      </c>
      <c r="J33" s="167"/>
    </row>
    <row r="34" spans="1:10" x14ac:dyDescent="0.25">
      <c r="A34" s="1321"/>
      <c r="B34" s="1319"/>
      <c r="C34" s="1319"/>
      <c r="D34" s="1320"/>
      <c r="E34" s="691" t="s">
        <v>323</v>
      </c>
      <c r="F34" s="442"/>
      <c r="G34" s="696"/>
      <c r="H34" s="27"/>
      <c r="I34" s="157">
        <f>SUM(I29:I33)</f>
        <v>0</v>
      </c>
      <c r="J34" s="167"/>
    </row>
    <row r="35" spans="1:10" ht="14.45" customHeight="1" thickBot="1" x14ac:dyDescent="0.3">
      <c r="A35" s="1322"/>
      <c r="B35" s="1323"/>
      <c r="C35" s="1323"/>
      <c r="D35" s="1324"/>
      <c r="E35" s="172" t="s">
        <v>312</v>
      </c>
      <c r="F35" s="169"/>
      <c r="G35" s="697"/>
      <c r="H35" s="158"/>
      <c r="I35" s="159">
        <f>H25+I34</f>
        <v>0</v>
      </c>
      <c r="J35" s="167"/>
    </row>
    <row r="36" spans="1:10" ht="6" customHeight="1" thickBot="1" x14ac:dyDescent="0.3">
      <c r="I36" s="167"/>
      <c r="J36" s="167"/>
    </row>
    <row r="37" spans="1:10" ht="14.45" customHeight="1" x14ac:dyDescent="0.25">
      <c r="A37" s="703" t="s">
        <v>313</v>
      </c>
      <c r="F37" s="201"/>
      <c r="G37" s="204"/>
      <c r="I37" s="1497" t="s">
        <v>189</v>
      </c>
      <c r="J37" s="1469"/>
    </row>
    <row r="38" spans="1:10" ht="14.45" customHeight="1" thickBot="1" x14ac:dyDescent="0.3">
      <c r="A38" s="703" t="s">
        <v>338</v>
      </c>
      <c r="F38" s="205"/>
      <c r="G38" s="698">
        <f>I35+I21</f>
        <v>0</v>
      </c>
      <c r="H38" s="1044" t="str">
        <f>Feuil1!D6</f>
        <v>UM</v>
      </c>
      <c r="I38" s="1321"/>
      <c r="J38" s="1320"/>
    </row>
    <row r="39" spans="1:10" ht="14.45" customHeight="1" thickBot="1" x14ac:dyDescent="0.3">
      <c r="H39" s="1044"/>
      <c r="I39" s="1321"/>
      <c r="J39" s="1320"/>
    </row>
    <row r="40" spans="1:10" ht="14.45" customHeight="1" x14ac:dyDescent="0.25">
      <c r="A40" s="287" t="s">
        <v>339</v>
      </c>
      <c r="F40" s="201"/>
      <c r="G40" s="6"/>
      <c r="H40" s="1044"/>
      <c r="I40" s="1321"/>
      <c r="J40" s="1320"/>
    </row>
    <row r="41" spans="1:10" ht="14.45" customHeight="1" thickBot="1" x14ac:dyDescent="0.3">
      <c r="A41" s="287" t="s">
        <v>613</v>
      </c>
      <c r="F41" s="205"/>
      <c r="G41" s="160">
        <f>G6-G38</f>
        <v>0</v>
      </c>
      <c r="H41" s="1044" t="str">
        <f>Feuil1!D6</f>
        <v>UM</v>
      </c>
      <c r="I41" s="1321"/>
      <c r="J41" s="1320"/>
    </row>
    <row r="42" spans="1:10" ht="14.45" customHeight="1" thickBot="1" x14ac:dyDescent="0.3">
      <c r="I42" s="1322"/>
      <c r="J42" s="1324"/>
    </row>
    <row r="43" spans="1:10" ht="14.45" customHeight="1" thickBot="1" x14ac:dyDescent="0.3">
      <c r="I43" s="167"/>
      <c r="J43" s="167"/>
    </row>
    <row r="44" spans="1:10" ht="20.45" customHeight="1" thickBot="1" x14ac:dyDescent="0.35">
      <c r="A44" s="284" t="s">
        <v>335</v>
      </c>
      <c r="B44" s="190"/>
      <c r="C44" s="190"/>
      <c r="D44" s="190"/>
      <c r="E44" s="190"/>
      <c r="F44" s="190"/>
      <c r="G44" s="190"/>
      <c r="H44" s="190"/>
      <c r="I44" s="699"/>
      <c r="J44" s="700"/>
    </row>
    <row r="45" spans="1:10" ht="14.45" customHeight="1" thickBot="1" x14ac:dyDescent="0.3">
      <c r="I45" s="167"/>
      <c r="J45" s="167"/>
    </row>
    <row r="46" spans="1:10" ht="14.45" customHeight="1" x14ac:dyDescent="0.25">
      <c r="A46" s="201" t="s">
        <v>315</v>
      </c>
      <c r="B46" s="202"/>
      <c r="C46" s="202"/>
      <c r="D46" s="202"/>
      <c r="E46" s="202"/>
      <c r="F46" s="201"/>
      <c r="G46" s="6"/>
      <c r="H46" s="7"/>
      <c r="I46" s="173"/>
      <c r="J46" s="701"/>
    </row>
    <row r="47" spans="1:10" ht="14.45" customHeight="1" thickBot="1" x14ac:dyDescent="0.3">
      <c r="A47" s="205" t="s">
        <v>336</v>
      </c>
      <c r="B47" s="206"/>
      <c r="C47" s="206"/>
      <c r="D47" s="206"/>
      <c r="E47" s="208"/>
      <c r="F47" s="205"/>
      <c r="G47" s="160">
        <f>G41</f>
        <v>0</v>
      </c>
      <c r="H47" s="3" t="str">
        <f>Feuil1!D6</f>
        <v>UM</v>
      </c>
      <c r="I47" s="701"/>
      <c r="J47" s="701"/>
    </row>
    <row r="48" spans="1:10" ht="14.45" customHeight="1" x14ac:dyDescent="0.25">
      <c r="A48" s="174" t="s">
        <v>518</v>
      </c>
      <c r="B48" s="81"/>
      <c r="C48" s="81"/>
      <c r="D48" s="81"/>
      <c r="E48" s="162"/>
      <c r="F48" s="163"/>
      <c r="G48" s="164"/>
      <c r="H48" s="162"/>
      <c r="I48" s="701"/>
      <c r="J48" s="701"/>
    </row>
    <row r="49" spans="1:11" ht="14.45" customHeight="1" thickBot="1" x14ac:dyDescent="0.3">
      <c r="A49" s="175" t="s">
        <v>561</v>
      </c>
      <c r="B49" s="176"/>
      <c r="C49" s="176"/>
      <c r="D49" s="176"/>
      <c r="E49" s="166"/>
      <c r="F49" s="165"/>
      <c r="G49" s="166">
        <f>Feuil6!S20</f>
        <v>0</v>
      </c>
      <c r="H49" s="162" t="str">
        <f>Feuil1!D6</f>
        <v>UM</v>
      </c>
      <c r="I49" s="701"/>
      <c r="J49" s="701"/>
    </row>
    <row r="50" spans="1:11" ht="14.45" customHeight="1" x14ac:dyDescent="0.25">
      <c r="A50" s="174" t="s">
        <v>519</v>
      </c>
      <c r="B50" s="81"/>
      <c r="C50" s="81"/>
      <c r="D50" s="81"/>
      <c r="E50" s="162"/>
      <c r="F50" s="163"/>
      <c r="G50" s="164"/>
      <c r="H50" s="162"/>
      <c r="I50" s="701"/>
      <c r="J50" s="701"/>
    </row>
    <row r="51" spans="1:11" ht="14.45" customHeight="1" thickBot="1" x14ac:dyDescent="0.3">
      <c r="A51" s="175" t="s">
        <v>562</v>
      </c>
      <c r="B51" s="176"/>
      <c r="C51" s="176"/>
      <c r="D51" s="176"/>
      <c r="E51" s="166"/>
      <c r="F51" s="165"/>
      <c r="G51" s="166">
        <f>Feuil2!B48</f>
        <v>0</v>
      </c>
      <c r="H51" s="162" t="str">
        <f>Feuil1!D6</f>
        <v>UM</v>
      </c>
      <c r="I51" s="701"/>
      <c r="J51" s="701"/>
    </row>
    <row r="52" spans="1:11" ht="14.45" customHeight="1" thickBot="1" x14ac:dyDescent="0.3">
      <c r="A52" s="174" t="s">
        <v>563</v>
      </c>
      <c r="B52" s="81"/>
      <c r="C52" s="81"/>
      <c r="D52" s="81"/>
      <c r="E52" s="162"/>
      <c r="F52" s="163"/>
      <c r="G52" s="164"/>
      <c r="H52" s="162"/>
      <c r="I52" s="161" t="s">
        <v>158</v>
      </c>
      <c r="J52" s="81"/>
      <c r="K52" s="167"/>
    </row>
    <row r="53" spans="1:11" ht="14.45" customHeight="1" thickBot="1" x14ac:dyDescent="0.3">
      <c r="A53" s="175" t="s">
        <v>157</v>
      </c>
      <c r="B53" s="176"/>
      <c r="C53" s="176"/>
      <c r="D53" s="176"/>
      <c r="E53" s="166"/>
      <c r="F53" s="165"/>
      <c r="G53" s="166">
        <f>G49+G51</f>
        <v>0</v>
      </c>
      <c r="H53" s="162" t="str">
        <f>Feuil1!D6</f>
        <v>UM</v>
      </c>
      <c r="I53" s="1513" t="str">
        <f>IF(G53=Feuil2!L54,"OK","ERREUR")</f>
        <v>OK</v>
      </c>
      <c r="J53" s="1514"/>
    </row>
    <row r="54" spans="1:11" ht="14.45" customHeight="1" x14ac:dyDescent="0.25">
      <c r="A54" s="174" t="s">
        <v>317</v>
      </c>
      <c r="B54" s="81"/>
      <c r="C54" s="81"/>
      <c r="D54" s="81"/>
      <c r="E54" s="162"/>
      <c r="F54" s="163"/>
      <c r="G54" s="164"/>
      <c r="H54" s="162"/>
      <c r="I54" s="1319" t="s">
        <v>536</v>
      </c>
      <c r="J54" s="1319"/>
    </row>
    <row r="55" spans="1:11" ht="14.45" customHeight="1" thickBot="1" x14ac:dyDescent="0.3">
      <c r="A55" s="175" t="s">
        <v>564</v>
      </c>
      <c r="B55" s="176"/>
      <c r="C55" s="176"/>
      <c r="D55" s="176"/>
      <c r="E55" s="168"/>
      <c r="F55" s="165"/>
      <c r="G55" s="166">
        <f>G47-G53</f>
        <v>0</v>
      </c>
      <c r="H55" s="162" t="str">
        <f>Feuil1!D6</f>
        <v>UM</v>
      </c>
      <c r="I55" s="1319"/>
      <c r="J55" s="1319"/>
    </row>
    <row r="56" spans="1:11" ht="14.45" customHeight="1" x14ac:dyDescent="0.25">
      <c r="A56" s="81"/>
      <c r="B56" s="81"/>
      <c r="C56" s="81"/>
      <c r="D56" s="81"/>
      <c r="E56" s="162"/>
      <c r="F56" s="162"/>
      <c r="G56" s="162"/>
      <c r="H56" s="162"/>
      <c r="I56" s="1319"/>
      <c r="J56" s="1319"/>
    </row>
    <row r="57" spans="1:11" ht="14.45" customHeight="1" x14ac:dyDescent="0.25">
      <c r="A57" s="81"/>
      <c r="B57" s="81"/>
      <c r="C57" s="81"/>
      <c r="D57" s="81"/>
      <c r="E57" s="162"/>
      <c r="F57" s="162"/>
      <c r="G57" s="162"/>
      <c r="H57" s="162"/>
      <c r="I57" s="1319"/>
      <c r="J57" s="1319"/>
    </row>
    <row r="58" spans="1:11" ht="3" customHeight="1" thickBot="1" x14ac:dyDescent="0.3">
      <c r="I58" s="701"/>
      <c r="J58" s="701"/>
    </row>
    <row r="59" spans="1:11" ht="14.45" customHeight="1" x14ac:dyDescent="0.25">
      <c r="A59" s="1504" t="s">
        <v>189</v>
      </c>
      <c r="B59" s="1505"/>
      <c r="C59" s="1505"/>
      <c r="D59" s="1505"/>
      <c r="E59" s="1505"/>
      <c r="F59" s="1505"/>
      <c r="G59" s="1505"/>
      <c r="H59" s="1505"/>
      <c r="I59" s="1505"/>
      <c r="J59" s="1506"/>
    </row>
    <row r="60" spans="1:11" ht="14.45" customHeight="1" x14ac:dyDescent="0.25">
      <c r="A60" s="1507"/>
      <c r="B60" s="1508"/>
      <c r="C60" s="1508"/>
      <c r="D60" s="1508"/>
      <c r="E60" s="1508"/>
      <c r="F60" s="1508"/>
      <c r="G60" s="1508"/>
      <c r="H60" s="1508"/>
      <c r="I60" s="1508"/>
      <c r="J60" s="1509"/>
    </row>
    <row r="61" spans="1:11" ht="14.45" customHeight="1" x14ac:dyDescent="0.25">
      <c r="A61" s="1507"/>
      <c r="B61" s="1508"/>
      <c r="C61" s="1508"/>
      <c r="D61" s="1508"/>
      <c r="E61" s="1508"/>
      <c r="F61" s="1508"/>
      <c r="G61" s="1508"/>
      <c r="H61" s="1508"/>
      <c r="I61" s="1508"/>
      <c r="J61" s="1509"/>
    </row>
    <row r="62" spans="1:11" ht="14.45" customHeight="1" x14ac:dyDescent="0.25">
      <c r="A62" s="1507"/>
      <c r="B62" s="1508"/>
      <c r="C62" s="1508"/>
      <c r="D62" s="1508"/>
      <c r="E62" s="1508"/>
      <c r="F62" s="1508"/>
      <c r="G62" s="1508"/>
      <c r="H62" s="1508"/>
      <c r="I62" s="1508"/>
      <c r="J62" s="1509"/>
    </row>
    <row r="63" spans="1:11" ht="14.45" customHeight="1" thickBot="1" x14ac:dyDescent="0.3">
      <c r="A63" s="1510"/>
      <c r="B63" s="1511"/>
      <c r="C63" s="1511"/>
      <c r="D63" s="1511"/>
      <c r="E63" s="1511"/>
      <c r="F63" s="1511"/>
      <c r="G63" s="1511"/>
      <c r="H63" s="1511"/>
      <c r="I63" s="1511"/>
      <c r="J63" s="1512"/>
    </row>
    <row r="64" spans="1:11" ht="14.45" customHeight="1" x14ac:dyDescent="0.25">
      <c r="I64" s="167"/>
      <c r="J64" s="167"/>
    </row>
  </sheetData>
  <customSheetViews>
    <customSheetView guid="{25EBB9CF-0E12-4ABB-BD45-FC2EE0F8C2F6}" topLeftCell="A44">
      <selection activeCell="E21" sqref="E21"/>
      <pageMargins left="0.7" right="0.7" top="0.75" bottom="0.75" header="0.3" footer="0.3"/>
    </customSheetView>
    <customSheetView guid="{86269E4C-36EB-46E4-81EA-9312AEB5FEB4}" topLeftCell="A23">
      <selection activeCell="B30" sqref="B30"/>
      <pageMargins left="0.7" right="0.7" top="0.75" bottom="0.75" header="0.3" footer="0.3"/>
    </customSheetView>
  </customSheetViews>
  <mergeCells count="7">
    <mergeCell ref="A11:D21"/>
    <mergeCell ref="I4:J7"/>
    <mergeCell ref="I37:J42"/>
    <mergeCell ref="A59:J63"/>
    <mergeCell ref="I54:J57"/>
    <mergeCell ref="I53:J53"/>
    <mergeCell ref="A25:D35"/>
  </mergeCells>
  <pageMargins left="0.7" right="0.7" top="0.75" bottom="0.75" header="0.3" footer="0.3"/>
  <pageSetup paperSize="9" orientation="landscape" r:id="rId1"/>
  <rowBreaks count="2" manualBreakCount="2">
    <brk id="22" max="16383" man="1"/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9"/>
  <sheetViews>
    <sheetView showGridLines="0" topLeftCell="A40" workbookViewId="0">
      <selection activeCell="I23" sqref="I23"/>
    </sheetView>
  </sheetViews>
  <sheetFormatPr baseColWidth="10" defaultColWidth="11.42578125" defaultRowHeight="11.25" x14ac:dyDescent="0.2"/>
  <cols>
    <col min="1" max="1" width="13.140625" style="30" customWidth="1"/>
    <col min="2" max="9" width="12.5703125" style="30" customWidth="1"/>
    <col min="10" max="256" width="11.42578125" style="30"/>
    <col min="257" max="257" width="14.140625" style="30" customWidth="1"/>
    <col min="258" max="258" width="8.85546875" style="30" customWidth="1"/>
    <col min="259" max="259" width="7.42578125" style="30" customWidth="1"/>
    <col min="260" max="261" width="9.5703125" style="30" customWidth="1"/>
    <col min="262" max="512" width="11.42578125" style="30"/>
    <col min="513" max="513" width="14.140625" style="30" customWidth="1"/>
    <col min="514" max="514" width="8.85546875" style="30" customWidth="1"/>
    <col min="515" max="515" width="7.42578125" style="30" customWidth="1"/>
    <col min="516" max="517" width="9.5703125" style="30" customWidth="1"/>
    <col min="518" max="768" width="11.42578125" style="30"/>
    <col min="769" max="769" width="14.140625" style="30" customWidth="1"/>
    <col min="770" max="770" width="8.85546875" style="30" customWidth="1"/>
    <col min="771" max="771" width="7.42578125" style="30" customWidth="1"/>
    <col min="772" max="773" width="9.5703125" style="30" customWidth="1"/>
    <col min="774" max="1024" width="11.42578125" style="30"/>
    <col min="1025" max="1025" width="14.140625" style="30" customWidth="1"/>
    <col min="1026" max="1026" width="8.85546875" style="30" customWidth="1"/>
    <col min="1027" max="1027" width="7.42578125" style="30" customWidth="1"/>
    <col min="1028" max="1029" width="9.5703125" style="30" customWidth="1"/>
    <col min="1030" max="1280" width="11.42578125" style="30"/>
    <col min="1281" max="1281" width="14.140625" style="30" customWidth="1"/>
    <col min="1282" max="1282" width="8.85546875" style="30" customWidth="1"/>
    <col min="1283" max="1283" width="7.42578125" style="30" customWidth="1"/>
    <col min="1284" max="1285" width="9.5703125" style="30" customWidth="1"/>
    <col min="1286" max="1536" width="11.42578125" style="30"/>
    <col min="1537" max="1537" width="14.140625" style="30" customWidth="1"/>
    <col min="1538" max="1538" width="8.85546875" style="30" customWidth="1"/>
    <col min="1539" max="1539" width="7.42578125" style="30" customWidth="1"/>
    <col min="1540" max="1541" width="9.5703125" style="30" customWidth="1"/>
    <col min="1542" max="1792" width="11.42578125" style="30"/>
    <col min="1793" max="1793" width="14.140625" style="30" customWidth="1"/>
    <col min="1794" max="1794" width="8.85546875" style="30" customWidth="1"/>
    <col min="1795" max="1795" width="7.42578125" style="30" customWidth="1"/>
    <col min="1796" max="1797" width="9.5703125" style="30" customWidth="1"/>
    <col min="1798" max="2048" width="11.42578125" style="30"/>
    <col min="2049" max="2049" width="14.140625" style="30" customWidth="1"/>
    <col min="2050" max="2050" width="8.85546875" style="30" customWidth="1"/>
    <col min="2051" max="2051" width="7.42578125" style="30" customWidth="1"/>
    <col min="2052" max="2053" width="9.5703125" style="30" customWidth="1"/>
    <col min="2054" max="2304" width="11.42578125" style="30"/>
    <col min="2305" max="2305" width="14.140625" style="30" customWidth="1"/>
    <col min="2306" max="2306" width="8.85546875" style="30" customWidth="1"/>
    <col min="2307" max="2307" width="7.42578125" style="30" customWidth="1"/>
    <col min="2308" max="2309" width="9.5703125" style="30" customWidth="1"/>
    <col min="2310" max="2560" width="11.42578125" style="30"/>
    <col min="2561" max="2561" width="14.140625" style="30" customWidth="1"/>
    <col min="2562" max="2562" width="8.85546875" style="30" customWidth="1"/>
    <col min="2563" max="2563" width="7.42578125" style="30" customWidth="1"/>
    <col min="2564" max="2565" width="9.5703125" style="30" customWidth="1"/>
    <col min="2566" max="2816" width="11.42578125" style="30"/>
    <col min="2817" max="2817" width="14.140625" style="30" customWidth="1"/>
    <col min="2818" max="2818" width="8.85546875" style="30" customWidth="1"/>
    <col min="2819" max="2819" width="7.42578125" style="30" customWidth="1"/>
    <col min="2820" max="2821" width="9.5703125" style="30" customWidth="1"/>
    <col min="2822" max="3072" width="11.42578125" style="30"/>
    <col min="3073" max="3073" width="14.140625" style="30" customWidth="1"/>
    <col min="3074" max="3074" width="8.85546875" style="30" customWidth="1"/>
    <col min="3075" max="3075" width="7.42578125" style="30" customWidth="1"/>
    <col min="3076" max="3077" width="9.5703125" style="30" customWidth="1"/>
    <col min="3078" max="3328" width="11.42578125" style="30"/>
    <col min="3329" max="3329" width="14.140625" style="30" customWidth="1"/>
    <col min="3330" max="3330" width="8.85546875" style="30" customWidth="1"/>
    <col min="3331" max="3331" width="7.42578125" style="30" customWidth="1"/>
    <col min="3332" max="3333" width="9.5703125" style="30" customWidth="1"/>
    <col min="3334" max="3584" width="11.42578125" style="30"/>
    <col min="3585" max="3585" width="14.140625" style="30" customWidth="1"/>
    <col min="3586" max="3586" width="8.85546875" style="30" customWidth="1"/>
    <col min="3587" max="3587" width="7.42578125" style="30" customWidth="1"/>
    <col min="3588" max="3589" width="9.5703125" style="30" customWidth="1"/>
    <col min="3590" max="3840" width="11.42578125" style="30"/>
    <col min="3841" max="3841" width="14.140625" style="30" customWidth="1"/>
    <col min="3842" max="3842" width="8.85546875" style="30" customWidth="1"/>
    <col min="3843" max="3843" width="7.42578125" style="30" customWidth="1"/>
    <col min="3844" max="3845" width="9.5703125" style="30" customWidth="1"/>
    <col min="3846" max="4096" width="11.42578125" style="30"/>
    <col min="4097" max="4097" width="14.140625" style="30" customWidth="1"/>
    <col min="4098" max="4098" width="8.85546875" style="30" customWidth="1"/>
    <col min="4099" max="4099" width="7.42578125" style="30" customWidth="1"/>
    <col min="4100" max="4101" width="9.5703125" style="30" customWidth="1"/>
    <col min="4102" max="4352" width="11.42578125" style="30"/>
    <col min="4353" max="4353" width="14.140625" style="30" customWidth="1"/>
    <col min="4354" max="4354" width="8.85546875" style="30" customWidth="1"/>
    <col min="4355" max="4355" width="7.42578125" style="30" customWidth="1"/>
    <col min="4356" max="4357" width="9.5703125" style="30" customWidth="1"/>
    <col min="4358" max="4608" width="11.42578125" style="30"/>
    <col min="4609" max="4609" width="14.140625" style="30" customWidth="1"/>
    <col min="4610" max="4610" width="8.85546875" style="30" customWidth="1"/>
    <col min="4611" max="4611" width="7.42578125" style="30" customWidth="1"/>
    <col min="4612" max="4613" width="9.5703125" style="30" customWidth="1"/>
    <col min="4614" max="4864" width="11.42578125" style="30"/>
    <col min="4865" max="4865" width="14.140625" style="30" customWidth="1"/>
    <col min="4866" max="4866" width="8.85546875" style="30" customWidth="1"/>
    <col min="4867" max="4867" width="7.42578125" style="30" customWidth="1"/>
    <col min="4868" max="4869" width="9.5703125" style="30" customWidth="1"/>
    <col min="4870" max="5120" width="11.42578125" style="30"/>
    <col min="5121" max="5121" width="14.140625" style="30" customWidth="1"/>
    <col min="5122" max="5122" width="8.85546875" style="30" customWidth="1"/>
    <col min="5123" max="5123" width="7.42578125" style="30" customWidth="1"/>
    <col min="5124" max="5125" width="9.5703125" style="30" customWidth="1"/>
    <col min="5126" max="5376" width="11.42578125" style="30"/>
    <col min="5377" max="5377" width="14.140625" style="30" customWidth="1"/>
    <col min="5378" max="5378" width="8.85546875" style="30" customWidth="1"/>
    <col min="5379" max="5379" width="7.42578125" style="30" customWidth="1"/>
    <col min="5380" max="5381" width="9.5703125" style="30" customWidth="1"/>
    <col min="5382" max="5632" width="11.42578125" style="30"/>
    <col min="5633" max="5633" width="14.140625" style="30" customWidth="1"/>
    <col min="5634" max="5634" width="8.85546875" style="30" customWidth="1"/>
    <col min="5635" max="5635" width="7.42578125" style="30" customWidth="1"/>
    <col min="5636" max="5637" width="9.5703125" style="30" customWidth="1"/>
    <col min="5638" max="5888" width="11.42578125" style="30"/>
    <col min="5889" max="5889" width="14.140625" style="30" customWidth="1"/>
    <col min="5890" max="5890" width="8.85546875" style="30" customWidth="1"/>
    <col min="5891" max="5891" width="7.42578125" style="30" customWidth="1"/>
    <col min="5892" max="5893" width="9.5703125" style="30" customWidth="1"/>
    <col min="5894" max="6144" width="11.42578125" style="30"/>
    <col min="6145" max="6145" width="14.140625" style="30" customWidth="1"/>
    <col min="6146" max="6146" width="8.85546875" style="30" customWidth="1"/>
    <col min="6147" max="6147" width="7.42578125" style="30" customWidth="1"/>
    <col min="6148" max="6149" width="9.5703125" style="30" customWidth="1"/>
    <col min="6150" max="6400" width="11.42578125" style="30"/>
    <col min="6401" max="6401" width="14.140625" style="30" customWidth="1"/>
    <col min="6402" max="6402" width="8.85546875" style="30" customWidth="1"/>
    <col min="6403" max="6403" width="7.42578125" style="30" customWidth="1"/>
    <col min="6404" max="6405" width="9.5703125" style="30" customWidth="1"/>
    <col min="6406" max="6656" width="11.42578125" style="30"/>
    <col min="6657" max="6657" width="14.140625" style="30" customWidth="1"/>
    <col min="6658" max="6658" width="8.85546875" style="30" customWidth="1"/>
    <col min="6659" max="6659" width="7.42578125" style="30" customWidth="1"/>
    <col min="6660" max="6661" width="9.5703125" style="30" customWidth="1"/>
    <col min="6662" max="6912" width="11.42578125" style="30"/>
    <col min="6913" max="6913" width="14.140625" style="30" customWidth="1"/>
    <col min="6914" max="6914" width="8.85546875" style="30" customWidth="1"/>
    <col min="6915" max="6915" width="7.42578125" style="30" customWidth="1"/>
    <col min="6916" max="6917" width="9.5703125" style="30" customWidth="1"/>
    <col min="6918" max="7168" width="11.42578125" style="30"/>
    <col min="7169" max="7169" width="14.140625" style="30" customWidth="1"/>
    <col min="7170" max="7170" width="8.85546875" style="30" customWidth="1"/>
    <col min="7171" max="7171" width="7.42578125" style="30" customWidth="1"/>
    <col min="7172" max="7173" width="9.5703125" style="30" customWidth="1"/>
    <col min="7174" max="7424" width="11.42578125" style="30"/>
    <col min="7425" max="7425" width="14.140625" style="30" customWidth="1"/>
    <col min="7426" max="7426" width="8.85546875" style="30" customWidth="1"/>
    <col min="7427" max="7427" width="7.42578125" style="30" customWidth="1"/>
    <col min="7428" max="7429" width="9.5703125" style="30" customWidth="1"/>
    <col min="7430" max="7680" width="11.42578125" style="30"/>
    <col min="7681" max="7681" width="14.140625" style="30" customWidth="1"/>
    <col min="7682" max="7682" width="8.85546875" style="30" customWidth="1"/>
    <col min="7683" max="7683" width="7.42578125" style="30" customWidth="1"/>
    <col min="7684" max="7685" width="9.5703125" style="30" customWidth="1"/>
    <col min="7686" max="7936" width="11.42578125" style="30"/>
    <col min="7937" max="7937" width="14.140625" style="30" customWidth="1"/>
    <col min="7938" max="7938" width="8.85546875" style="30" customWidth="1"/>
    <col min="7939" max="7939" width="7.42578125" style="30" customWidth="1"/>
    <col min="7940" max="7941" width="9.5703125" style="30" customWidth="1"/>
    <col min="7942" max="8192" width="11.42578125" style="30"/>
    <col min="8193" max="8193" width="14.140625" style="30" customWidth="1"/>
    <col min="8194" max="8194" width="8.85546875" style="30" customWidth="1"/>
    <col min="8195" max="8195" width="7.42578125" style="30" customWidth="1"/>
    <col min="8196" max="8197" width="9.5703125" style="30" customWidth="1"/>
    <col min="8198" max="8448" width="11.42578125" style="30"/>
    <col min="8449" max="8449" width="14.140625" style="30" customWidth="1"/>
    <col min="8450" max="8450" width="8.85546875" style="30" customWidth="1"/>
    <col min="8451" max="8451" width="7.42578125" style="30" customWidth="1"/>
    <col min="8452" max="8453" width="9.5703125" style="30" customWidth="1"/>
    <col min="8454" max="8704" width="11.42578125" style="30"/>
    <col min="8705" max="8705" width="14.140625" style="30" customWidth="1"/>
    <col min="8706" max="8706" width="8.85546875" style="30" customWidth="1"/>
    <col min="8707" max="8707" width="7.42578125" style="30" customWidth="1"/>
    <col min="8708" max="8709" width="9.5703125" style="30" customWidth="1"/>
    <col min="8710" max="8960" width="11.42578125" style="30"/>
    <col min="8961" max="8961" width="14.140625" style="30" customWidth="1"/>
    <col min="8962" max="8962" width="8.85546875" style="30" customWidth="1"/>
    <col min="8963" max="8963" width="7.42578125" style="30" customWidth="1"/>
    <col min="8964" max="8965" width="9.5703125" style="30" customWidth="1"/>
    <col min="8966" max="9216" width="11.42578125" style="30"/>
    <col min="9217" max="9217" width="14.140625" style="30" customWidth="1"/>
    <col min="9218" max="9218" width="8.85546875" style="30" customWidth="1"/>
    <col min="9219" max="9219" width="7.42578125" style="30" customWidth="1"/>
    <col min="9220" max="9221" width="9.5703125" style="30" customWidth="1"/>
    <col min="9222" max="9472" width="11.42578125" style="30"/>
    <col min="9473" max="9473" width="14.140625" style="30" customWidth="1"/>
    <col min="9474" max="9474" width="8.85546875" style="30" customWidth="1"/>
    <col min="9475" max="9475" width="7.42578125" style="30" customWidth="1"/>
    <col min="9476" max="9477" width="9.5703125" style="30" customWidth="1"/>
    <col min="9478" max="9728" width="11.42578125" style="30"/>
    <col min="9729" max="9729" width="14.140625" style="30" customWidth="1"/>
    <col min="9730" max="9730" width="8.85546875" style="30" customWidth="1"/>
    <col min="9731" max="9731" width="7.42578125" style="30" customWidth="1"/>
    <col min="9732" max="9733" width="9.5703125" style="30" customWidth="1"/>
    <col min="9734" max="9984" width="11.42578125" style="30"/>
    <col min="9985" max="9985" width="14.140625" style="30" customWidth="1"/>
    <col min="9986" max="9986" width="8.85546875" style="30" customWidth="1"/>
    <col min="9987" max="9987" width="7.42578125" style="30" customWidth="1"/>
    <col min="9988" max="9989" width="9.5703125" style="30" customWidth="1"/>
    <col min="9990" max="10240" width="11.42578125" style="30"/>
    <col min="10241" max="10241" width="14.140625" style="30" customWidth="1"/>
    <col min="10242" max="10242" width="8.85546875" style="30" customWidth="1"/>
    <col min="10243" max="10243" width="7.42578125" style="30" customWidth="1"/>
    <col min="10244" max="10245" width="9.5703125" style="30" customWidth="1"/>
    <col min="10246" max="10496" width="11.42578125" style="30"/>
    <col min="10497" max="10497" width="14.140625" style="30" customWidth="1"/>
    <col min="10498" max="10498" width="8.85546875" style="30" customWidth="1"/>
    <col min="10499" max="10499" width="7.42578125" style="30" customWidth="1"/>
    <col min="10500" max="10501" width="9.5703125" style="30" customWidth="1"/>
    <col min="10502" max="10752" width="11.42578125" style="30"/>
    <col min="10753" max="10753" width="14.140625" style="30" customWidth="1"/>
    <col min="10754" max="10754" width="8.85546875" style="30" customWidth="1"/>
    <col min="10755" max="10755" width="7.42578125" style="30" customWidth="1"/>
    <col min="10756" max="10757" width="9.5703125" style="30" customWidth="1"/>
    <col min="10758" max="11008" width="11.42578125" style="30"/>
    <col min="11009" max="11009" width="14.140625" style="30" customWidth="1"/>
    <col min="11010" max="11010" width="8.85546875" style="30" customWidth="1"/>
    <col min="11011" max="11011" width="7.42578125" style="30" customWidth="1"/>
    <col min="11012" max="11013" width="9.5703125" style="30" customWidth="1"/>
    <col min="11014" max="11264" width="11.42578125" style="30"/>
    <col min="11265" max="11265" width="14.140625" style="30" customWidth="1"/>
    <col min="11266" max="11266" width="8.85546875" style="30" customWidth="1"/>
    <col min="11267" max="11267" width="7.42578125" style="30" customWidth="1"/>
    <col min="11268" max="11269" width="9.5703125" style="30" customWidth="1"/>
    <col min="11270" max="11520" width="11.42578125" style="30"/>
    <col min="11521" max="11521" width="14.140625" style="30" customWidth="1"/>
    <col min="11522" max="11522" width="8.85546875" style="30" customWidth="1"/>
    <col min="11523" max="11523" width="7.42578125" style="30" customWidth="1"/>
    <col min="11524" max="11525" width="9.5703125" style="30" customWidth="1"/>
    <col min="11526" max="11776" width="11.42578125" style="30"/>
    <col min="11777" max="11777" width="14.140625" style="30" customWidth="1"/>
    <col min="11778" max="11778" width="8.85546875" style="30" customWidth="1"/>
    <col min="11779" max="11779" width="7.42578125" style="30" customWidth="1"/>
    <col min="11780" max="11781" width="9.5703125" style="30" customWidth="1"/>
    <col min="11782" max="12032" width="11.42578125" style="30"/>
    <col min="12033" max="12033" width="14.140625" style="30" customWidth="1"/>
    <col min="12034" max="12034" width="8.85546875" style="30" customWidth="1"/>
    <col min="12035" max="12035" width="7.42578125" style="30" customWidth="1"/>
    <col min="12036" max="12037" width="9.5703125" style="30" customWidth="1"/>
    <col min="12038" max="12288" width="11.42578125" style="30"/>
    <col min="12289" max="12289" width="14.140625" style="30" customWidth="1"/>
    <col min="12290" max="12290" width="8.85546875" style="30" customWidth="1"/>
    <col min="12291" max="12291" width="7.42578125" style="30" customWidth="1"/>
    <col min="12292" max="12293" width="9.5703125" style="30" customWidth="1"/>
    <col min="12294" max="12544" width="11.42578125" style="30"/>
    <col min="12545" max="12545" width="14.140625" style="30" customWidth="1"/>
    <col min="12546" max="12546" width="8.85546875" style="30" customWidth="1"/>
    <col min="12547" max="12547" width="7.42578125" style="30" customWidth="1"/>
    <col min="12548" max="12549" width="9.5703125" style="30" customWidth="1"/>
    <col min="12550" max="12800" width="11.42578125" style="30"/>
    <col min="12801" max="12801" width="14.140625" style="30" customWidth="1"/>
    <col min="12802" max="12802" width="8.85546875" style="30" customWidth="1"/>
    <col min="12803" max="12803" width="7.42578125" style="30" customWidth="1"/>
    <col min="12804" max="12805" width="9.5703125" style="30" customWidth="1"/>
    <col min="12806" max="13056" width="11.42578125" style="30"/>
    <col min="13057" max="13057" width="14.140625" style="30" customWidth="1"/>
    <col min="13058" max="13058" width="8.85546875" style="30" customWidth="1"/>
    <col min="13059" max="13059" width="7.42578125" style="30" customWidth="1"/>
    <col min="13060" max="13061" width="9.5703125" style="30" customWidth="1"/>
    <col min="13062" max="13312" width="11.42578125" style="30"/>
    <col min="13313" max="13313" width="14.140625" style="30" customWidth="1"/>
    <col min="13314" max="13314" width="8.85546875" style="30" customWidth="1"/>
    <col min="13315" max="13315" width="7.42578125" style="30" customWidth="1"/>
    <col min="13316" max="13317" width="9.5703125" style="30" customWidth="1"/>
    <col min="13318" max="13568" width="11.42578125" style="30"/>
    <col min="13569" max="13569" width="14.140625" style="30" customWidth="1"/>
    <col min="13570" max="13570" width="8.85546875" style="30" customWidth="1"/>
    <col min="13571" max="13571" width="7.42578125" style="30" customWidth="1"/>
    <col min="13572" max="13573" width="9.5703125" style="30" customWidth="1"/>
    <col min="13574" max="13824" width="11.42578125" style="30"/>
    <col min="13825" max="13825" width="14.140625" style="30" customWidth="1"/>
    <col min="13826" max="13826" width="8.85546875" style="30" customWidth="1"/>
    <col min="13827" max="13827" width="7.42578125" style="30" customWidth="1"/>
    <col min="13828" max="13829" width="9.5703125" style="30" customWidth="1"/>
    <col min="13830" max="14080" width="11.42578125" style="30"/>
    <col min="14081" max="14081" width="14.140625" style="30" customWidth="1"/>
    <col min="14082" max="14082" width="8.85546875" style="30" customWidth="1"/>
    <col min="14083" max="14083" width="7.42578125" style="30" customWidth="1"/>
    <col min="14084" max="14085" width="9.5703125" style="30" customWidth="1"/>
    <col min="14086" max="14336" width="11.42578125" style="30"/>
    <col min="14337" max="14337" width="14.140625" style="30" customWidth="1"/>
    <col min="14338" max="14338" width="8.85546875" style="30" customWidth="1"/>
    <col min="14339" max="14339" width="7.42578125" style="30" customWidth="1"/>
    <col min="14340" max="14341" width="9.5703125" style="30" customWidth="1"/>
    <col min="14342" max="14592" width="11.42578125" style="30"/>
    <col min="14593" max="14593" width="14.140625" style="30" customWidth="1"/>
    <col min="14594" max="14594" width="8.85546875" style="30" customWidth="1"/>
    <col min="14595" max="14595" width="7.42578125" style="30" customWidth="1"/>
    <col min="14596" max="14597" width="9.5703125" style="30" customWidth="1"/>
    <col min="14598" max="14848" width="11.42578125" style="30"/>
    <col min="14849" max="14849" width="14.140625" style="30" customWidth="1"/>
    <col min="14850" max="14850" width="8.85546875" style="30" customWidth="1"/>
    <col min="14851" max="14851" width="7.42578125" style="30" customWidth="1"/>
    <col min="14852" max="14853" width="9.5703125" style="30" customWidth="1"/>
    <col min="14854" max="15104" width="11.42578125" style="30"/>
    <col min="15105" max="15105" width="14.140625" style="30" customWidth="1"/>
    <col min="15106" max="15106" width="8.85546875" style="30" customWidth="1"/>
    <col min="15107" max="15107" width="7.42578125" style="30" customWidth="1"/>
    <col min="15108" max="15109" width="9.5703125" style="30" customWidth="1"/>
    <col min="15110" max="15360" width="11.42578125" style="30"/>
    <col min="15361" max="15361" width="14.140625" style="30" customWidth="1"/>
    <col min="15362" max="15362" width="8.85546875" style="30" customWidth="1"/>
    <col min="15363" max="15363" width="7.42578125" style="30" customWidth="1"/>
    <col min="15364" max="15365" width="9.5703125" style="30" customWidth="1"/>
    <col min="15366" max="15616" width="11.42578125" style="30"/>
    <col min="15617" max="15617" width="14.140625" style="30" customWidth="1"/>
    <col min="15618" max="15618" width="8.85546875" style="30" customWidth="1"/>
    <col min="15619" max="15619" width="7.42578125" style="30" customWidth="1"/>
    <col min="15620" max="15621" width="9.5703125" style="30" customWidth="1"/>
    <col min="15622" max="15872" width="11.42578125" style="30"/>
    <col min="15873" max="15873" width="14.140625" style="30" customWidth="1"/>
    <col min="15874" max="15874" width="8.85546875" style="30" customWidth="1"/>
    <col min="15875" max="15875" width="7.42578125" style="30" customWidth="1"/>
    <col min="15876" max="15877" width="9.5703125" style="30" customWidth="1"/>
    <col min="15878" max="16128" width="11.42578125" style="30"/>
    <col min="16129" max="16129" width="14.140625" style="30" customWidth="1"/>
    <col min="16130" max="16130" width="8.85546875" style="30" customWidth="1"/>
    <col min="16131" max="16131" width="7.42578125" style="30" customWidth="1"/>
    <col min="16132" max="16133" width="9.5703125" style="30" customWidth="1"/>
    <col min="16134" max="16384" width="11.42578125" style="30"/>
  </cols>
  <sheetData>
    <row r="1" spans="1:11" s="32" customFormat="1" ht="7.5" customHeight="1" thickBot="1" x14ac:dyDescent="0.25">
      <c r="E1" s="33"/>
      <c r="F1" s="35"/>
      <c r="G1" s="35"/>
      <c r="H1" s="36"/>
      <c r="I1" s="37"/>
    </row>
    <row r="2" spans="1:11" s="32" customFormat="1" ht="18.75" x14ac:dyDescent="0.3">
      <c r="A2" s="181" t="s">
        <v>537</v>
      </c>
      <c r="B2" s="182"/>
      <c r="C2" s="182"/>
      <c r="D2" s="182"/>
      <c r="E2" s="183"/>
      <c r="F2" s="184"/>
      <c r="G2" s="35"/>
      <c r="H2" s="36"/>
      <c r="I2" s="37"/>
    </row>
    <row r="3" spans="1:11" s="32" customFormat="1" ht="19.5" thickBot="1" x14ac:dyDescent="0.35">
      <c r="A3" s="185" t="s">
        <v>362</v>
      </c>
      <c r="B3" s="186"/>
      <c r="C3" s="186"/>
      <c r="D3" s="186"/>
      <c r="E3" s="187"/>
      <c r="F3" s="188"/>
      <c r="G3" s="35"/>
      <c r="H3" s="36"/>
      <c r="I3" s="37"/>
    </row>
    <row r="4" spans="1:11" s="32" customFormat="1" ht="12.75" x14ac:dyDescent="0.2">
      <c r="B4" s="39"/>
      <c r="C4" s="39"/>
      <c r="D4" s="39"/>
      <c r="E4" s="40"/>
      <c r="F4" s="41"/>
      <c r="G4" s="41"/>
      <c r="H4" s="757"/>
      <c r="I4" s="758"/>
    </row>
    <row r="5" spans="1:11" s="81" customFormat="1" ht="15.75" x14ac:dyDescent="0.25">
      <c r="A5" s="286" t="s">
        <v>350</v>
      </c>
      <c r="B5" s="42"/>
      <c r="C5" s="42"/>
      <c r="D5" s="42"/>
      <c r="E5" s="177"/>
      <c r="F5" s="178"/>
      <c r="G5" s="178"/>
      <c r="H5" s="759"/>
      <c r="I5" s="760"/>
    </row>
    <row r="6" spans="1:11" s="81" customFormat="1" ht="6.95" customHeight="1" x14ac:dyDescent="0.25">
      <c r="A6" s="286"/>
      <c r="B6" s="42"/>
      <c r="C6" s="42"/>
      <c r="D6" s="42"/>
      <c r="E6" s="177"/>
      <c r="F6" s="178"/>
      <c r="G6" s="178"/>
      <c r="H6" s="759"/>
      <c r="I6" s="760"/>
    </row>
    <row r="7" spans="1:11" s="189" customFormat="1" ht="15.75" thickBot="1" x14ac:dyDescent="0.3">
      <c r="A7" s="189" t="s">
        <v>360</v>
      </c>
      <c r="B7" s="1087"/>
      <c r="C7" s="1087"/>
      <c r="D7" s="1087"/>
      <c r="E7" s="1088"/>
      <c r="F7" s="178"/>
      <c r="G7" s="178"/>
      <c r="H7" s="759"/>
      <c r="I7" s="760"/>
      <c r="J7" s="81"/>
      <c r="K7" s="81"/>
    </row>
    <row r="8" spans="1:11" s="81" customFormat="1" ht="14.45" customHeight="1" x14ac:dyDescent="0.25">
      <c r="A8" s="1516" t="s">
        <v>358</v>
      </c>
      <c r="B8" s="1517"/>
      <c r="C8" s="1517"/>
      <c r="D8" s="1517"/>
      <c r="E8" s="1517"/>
      <c r="F8" s="708">
        <f>Feuil6!N20</f>
        <v>0</v>
      </c>
      <c r="G8" s="1089" t="str">
        <f>Feuil1!D6</f>
        <v>UM</v>
      </c>
      <c r="H8" s="759"/>
      <c r="I8" s="760"/>
    </row>
    <row r="9" spans="1:11" s="81" customFormat="1" ht="17.100000000000001" customHeight="1" x14ac:dyDescent="0.25">
      <c r="A9" s="442" t="s">
        <v>341</v>
      </c>
      <c r="B9" s="711"/>
      <c r="C9" s="711"/>
      <c r="D9" s="711"/>
      <c r="E9" s="712"/>
      <c r="F9" s="709">
        <f>Feuil5!J68</f>
        <v>0</v>
      </c>
      <c r="G9" s="1089" t="str">
        <f>Feuil1!D6</f>
        <v>UM</v>
      </c>
      <c r="H9" s="759"/>
      <c r="I9" s="760"/>
    </row>
    <row r="10" spans="1:11" s="81" customFormat="1" ht="15.75" thickBot="1" x14ac:dyDescent="0.3">
      <c r="A10" s="716" t="s">
        <v>359</v>
      </c>
      <c r="B10" s="713"/>
      <c r="C10" s="713"/>
      <c r="D10" s="713"/>
      <c r="E10" s="714"/>
      <c r="F10" s="715">
        <f>F8+F9</f>
        <v>0</v>
      </c>
      <c r="G10" s="1090" t="str">
        <f>Feuil1!D6</f>
        <v>UM</v>
      </c>
      <c r="H10" s="759"/>
      <c r="I10" s="760"/>
    </row>
    <row r="11" spans="1:11" s="81" customFormat="1" ht="15" x14ac:dyDescent="0.25">
      <c r="A11" s="703"/>
      <c r="B11" s="42"/>
      <c r="C11" s="42"/>
      <c r="D11" s="42"/>
      <c r="E11" s="178"/>
      <c r="F11" s="162"/>
      <c r="G11" s="162"/>
      <c r="H11" s="759"/>
      <c r="I11" s="760"/>
    </row>
    <row r="12" spans="1:11" s="81" customFormat="1" ht="15.75" thickBot="1" x14ac:dyDescent="0.3">
      <c r="A12" s="189" t="s">
        <v>373</v>
      </c>
      <c r="B12" s="42"/>
      <c r="C12" s="42"/>
      <c r="D12" s="42"/>
      <c r="E12" s="702"/>
      <c r="F12"/>
    </row>
    <row r="13" spans="1:11" s="81" customFormat="1" ht="15" x14ac:dyDescent="0.25">
      <c r="A13" s="189"/>
      <c r="B13" s="704">
        <v>1</v>
      </c>
      <c r="C13" s="705">
        <v>2</v>
      </c>
      <c r="D13" s="706">
        <v>3</v>
      </c>
      <c r="E13" s="706">
        <v>4</v>
      </c>
      <c r="F13" s="707">
        <v>5</v>
      </c>
    </row>
    <row r="14" spans="1:11" s="81" customFormat="1" ht="15" x14ac:dyDescent="0.25">
      <c r="B14" s="691" t="s">
        <v>57</v>
      </c>
      <c r="C14" s="692" t="s">
        <v>29</v>
      </c>
      <c r="D14" s="693" t="s">
        <v>52</v>
      </c>
      <c r="E14" s="693" t="s">
        <v>59</v>
      </c>
      <c r="F14" s="157" t="s">
        <v>58</v>
      </c>
    </row>
    <row r="15" spans="1:11" s="81" customFormat="1" ht="15" x14ac:dyDescent="0.25">
      <c r="B15" s="600"/>
      <c r="C15" s="694"/>
      <c r="D15" s="695"/>
      <c r="E15" s="26"/>
      <c r="F15" s="157">
        <f>D15*E15</f>
        <v>0</v>
      </c>
      <c r="G15" s="1091" t="str">
        <f>Feuil1!D6</f>
        <v>UM</v>
      </c>
    </row>
    <row r="16" spans="1:11" s="81" customFormat="1" ht="15" x14ac:dyDescent="0.25">
      <c r="A16" s="703"/>
      <c r="B16" s="600"/>
      <c r="C16" s="694"/>
      <c r="D16" s="695"/>
      <c r="E16" s="26"/>
      <c r="F16" s="157">
        <f>D16*E16</f>
        <v>0</v>
      </c>
      <c r="G16" s="1091" t="str">
        <f>Feuil1!D6</f>
        <v>UM</v>
      </c>
    </row>
    <row r="17" spans="1:9" s="81" customFormat="1" ht="15" x14ac:dyDescent="0.25">
      <c r="A17" s="703"/>
      <c r="B17" s="600"/>
      <c r="C17" s="694"/>
      <c r="D17" s="695"/>
      <c r="E17" s="26"/>
      <c r="F17" s="157">
        <f>D17*E17</f>
        <v>0</v>
      </c>
      <c r="G17" s="1091" t="str">
        <f>Feuil1!D6</f>
        <v>UM</v>
      </c>
    </row>
    <row r="18" spans="1:9" s="81" customFormat="1" ht="15" x14ac:dyDescent="0.25">
      <c r="A18"/>
      <c r="B18" s="600"/>
      <c r="C18" s="694"/>
      <c r="D18" s="695"/>
      <c r="E18" s="26"/>
      <c r="F18" s="157">
        <f>D18*E18</f>
        <v>0</v>
      </c>
      <c r="G18" s="1091" t="str">
        <f>Feuil1!D6</f>
        <v>UM</v>
      </c>
    </row>
    <row r="19" spans="1:9" s="81" customFormat="1" ht="15" x14ac:dyDescent="0.25">
      <c r="A19" s="167"/>
      <c r="B19" s="600"/>
      <c r="C19" s="694"/>
      <c r="D19" s="695"/>
      <c r="E19" s="26"/>
      <c r="F19" s="157">
        <f>D19*E19</f>
        <v>0</v>
      </c>
      <c r="G19" s="1091" t="str">
        <f>Feuil1!D6</f>
        <v>UM</v>
      </c>
    </row>
    <row r="20" spans="1:9" s="81" customFormat="1" ht="15.75" thickBot="1" x14ac:dyDescent="0.3">
      <c r="A20" s="167"/>
      <c r="B20" s="710" t="s">
        <v>340</v>
      </c>
      <c r="C20" s="716"/>
      <c r="D20" s="717"/>
      <c r="E20" s="718"/>
      <c r="F20" s="719">
        <f>SUM(F15:F19)</f>
        <v>0</v>
      </c>
      <c r="G20" s="1092" t="str">
        <f>Feuil1!D6</f>
        <v>UM</v>
      </c>
      <c r="H20" s="12"/>
      <c r="I20" s="12"/>
    </row>
    <row r="21" spans="1:9" s="81" customFormat="1" ht="15.75" thickBot="1" x14ac:dyDescent="0.3">
      <c r="A21" s="167"/>
      <c r="B21" s="167"/>
      <c r="C21" s="167"/>
      <c r="D21" s="167"/>
      <c r="E21"/>
      <c r="F21"/>
      <c r="G21"/>
      <c r="H21" s="12"/>
      <c r="I21" s="12"/>
    </row>
    <row r="22" spans="1:9" s="189" customFormat="1" ht="15.75" thickBot="1" x14ac:dyDescent="0.3">
      <c r="A22" s="720" t="s">
        <v>357</v>
      </c>
      <c r="B22" s="720"/>
      <c r="C22" s="720"/>
      <c r="D22" s="720"/>
      <c r="E22" s="703"/>
      <c r="F22" s="1202">
        <f>F10+F20</f>
        <v>0</v>
      </c>
      <c r="G22" s="1093" t="str">
        <f>Feuil1!D6</f>
        <v>UM</v>
      </c>
      <c r="H22" s="104"/>
      <c r="I22" s="721"/>
    </row>
    <row r="23" spans="1:9" s="189" customFormat="1" ht="15" x14ac:dyDescent="0.25">
      <c r="A23" s="720"/>
      <c r="B23" s="720"/>
      <c r="C23" s="720"/>
      <c r="D23" s="720"/>
      <c r="E23" s="703"/>
      <c r="F23" s="703"/>
      <c r="G23" s="104"/>
      <c r="H23" s="104"/>
      <c r="I23" s="721"/>
    </row>
    <row r="24" spans="1:9" s="286" customFormat="1" ht="16.5" thickBot="1" x14ac:dyDescent="0.3">
      <c r="A24" s="722" t="s">
        <v>342</v>
      </c>
      <c r="B24" s="722"/>
      <c r="C24" s="722"/>
      <c r="D24" s="722"/>
      <c r="E24" s="287"/>
      <c r="F24" s="287"/>
      <c r="G24" s="723"/>
      <c r="H24" s="723"/>
      <c r="I24" s="724"/>
    </row>
    <row r="25" spans="1:9" s="189" customFormat="1" ht="15.75" thickBot="1" x14ac:dyDescent="0.3">
      <c r="A25" s="720"/>
      <c r="B25" s="720"/>
      <c r="C25" s="720"/>
      <c r="D25" s="720"/>
      <c r="E25" s="703"/>
      <c r="F25" s="703"/>
      <c r="G25" s="727" t="s">
        <v>346</v>
      </c>
      <c r="H25" s="721"/>
    </row>
    <row r="26" spans="1:9" s="189" customFormat="1" ht="15.75" thickBot="1" x14ac:dyDescent="0.3">
      <c r="A26" s="728" t="s">
        <v>347</v>
      </c>
      <c r="B26" s="729"/>
      <c r="C26" s="729"/>
      <c r="D26" s="729"/>
      <c r="E26" s="737">
        <f>Feuil7!G55</f>
        <v>0</v>
      </c>
      <c r="F26" s="730" t="str">
        <f>Feuil1!D6</f>
        <v>UM</v>
      </c>
      <c r="G26" s="1069" t="str">
        <f>IF($E$26=0,"-",E26/$E$26)</f>
        <v>-</v>
      </c>
      <c r="H26" s="721"/>
    </row>
    <row r="27" spans="1:9" s="81" customFormat="1" ht="15" x14ac:dyDescent="0.25">
      <c r="A27" s="731" t="s">
        <v>343</v>
      </c>
      <c r="B27" s="732"/>
      <c r="C27" s="732"/>
      <c r="D27" s="732"/>
      <c r="E27" s="738">
        <f>F22</f>
        <v>0</v>
      </c>
      <c r="F27" s="733" t="str">
        <f>Feuil1!D6</f>
        <v>UM</v>
      </c>
      <c r="G27" s="1071" t="str">
        <f t="shared" ref="G27:G31" si="0">IF($E$26=0,"-",E27/$E$26)</f>
        <v>-</v>
      </c>
    </row>
    <row r="28" spans="1:9" s="81" customFormat="1" ht="15" x14ac:dyDescent="0.25">
      <c r="A28" s="734" t="s">
        <v>361</v>
      </c>
      <c r="B28" s="732"/>
      <c r="C28" s="732"/>
      <c r="D28" s="732"/>
      <c r="E28" s="738">
        <f>Feuil3!H80</f>
        <v>0</v>
      </c>
      <c r="F28" s="733" t="str">
        <f>Feuil1!D6</f>
        <v>UM</v>
      </c>
      <c r="G28" s="1072" t="str">
        <f t="shared" si="0"/>
        <v>-</v>
      </c>
    </row>
    <row r="29" spans="1:9" s="81" customFormat="1" ht="15" x14ac:dyDescent="0.25">
      <c r="A29" s="734" t="s">
        <v>344</v>
      </c>
      <c r="B29" s="732"/>
      <c r="C29" s="732"/>
      <c r="D29" s="732"/>
      <c r="E29" s="739"/>
      <c r="F29" s="733" t="str">
        <f>Feuil1!D6</f>
        <v>UM</v>
      </c>
      <c r="G29" s="1072" t="str">
        <f t="shared" si="0"/>
        <v>-</v>
      </c>
    </row>
    <row r="30" spans="1:9" s="81" customFormat="1" ht="15" x14ac:dyDescent="0.25">
      <c r="A30" s="734" t="s">
        <v>345</v>
      </c>
      <c r="B30" s="732"/>
      <c r="C30" s="732"/>
      <c r="D30" s="732"/>
      <c r="E30" s="739"/>
      <c r="F30" s="733" t="str">
        <f>Feuil1!D6</f>
        <v>UM</v>
      </c>
      <c r="G30" s="1072" t="str">
        <f t="shared" si="0"/>
        <v>-</v>
      </c>
    </row>
    <row r="31" spans="1:9" s="81" customFormat="1" ht="30.6" customHeight="1" thickBot="1" x14ac:dyDescent="0.3">
      <c r="A31" s="1518" t="s">
        <v>351</v>
      </c>
      <c r="B31" s="1361"/>
      <c r="C31" s="1361"/>
      <c r="D31" s="1362"/>
      <c r="E31" s="750">
        <f>E26-E27-E28-E29-E30</f>
        <v>0</v>
      </c>
      <c r="F31" s="751" t="str">
        <f>Feuil1!D6</f>
        <v>UM</v>
      </c>
      <c r="G31" s="1070" t="str">
        <f t="shared" si="0"/>
        <v>-</v>
      </c>
    </row>
    <row r="32" spans="1:9" s="81" customFormat="1" ht="15" x14ac:dyDescent="0.25">
      <c r="B32" s="167"/>
      <c r="C32" s="167"/>
      <c r="D32" s="167"/>
      <c r="E32" s="726"/>
      <c r="F32" s="726"/>
      <c r="G32" s="725"/>
      <c r="H32" s="179"/>
    </row>
    <row r="33" spans="1:13" s="286" customFormat="1" ht="16.5" thickBot="1" x14ac:dyDescent="0.3">
      <c r="A33" s="286" t="s">
        <v>363</v>
      </c>
      <c r="B33" s="722"/>
      <c r="C33" s="722"/>
      <c r="D33" s="722"/>
      <c r="E33" s="741"/>
      <c r="F33" s="741"/>
      <c r="G33" s="742"/>
      <c r="H33" s="743"/>
    </row>
    <row r="34" spans="1:13" s="81" customFormat="1" ht="15.75" thickBot="1" x14ac:dyDescent="0.3">
      <c r="B34" s="167"/>
      <c r="C34" s="167"/>
      <c r="D34" s="167"/>
      <c r="E34" s="726"/>
      <c r="F34" s="726"/>
      <c r="G34" s="744" t="s">
        <v>349</v>
      </c>
      <c r="H34" s="179"/>
    </row>
    <row r="35" spans="1:13" s="81" customFormat="1" ht="44.45" customHeight="1" x14ac:dyDescent="0.25">
      <c r="A35" s="1519" t="s">
        <v>352</v>
      </c>
      <c r="B35" s="1517"/>
      <c r="C35" s="1517"/>
      <c r="D35" s="1520"/>
      <c r="E35" s="748">
        <f>E31</f>
        <v>0</v>
      </c>
      <c r="F35" s="749" t="str">
        <f>Feuil1!D6</f>
        <v>UM</v>
      </c>
      <c r="G35" s="1073" t="str">
        <f>IF(E37=0,"-",E35/E37)</f>
        <v>-</v>
      </c>
      <c r="H35" s="179"/>
    </row>
    <row r="36" spans="1:13" s="81" customFormat="1" ht="15" x14ac:dyDescent="0.25">
      <c r="A36" s="734" t="s">
        <v>353</v>
      </c>
      <c r="B36" s="745"/>
      <c r="C36" s="745"/>
      <c r="D36" s="745"/>
      <c r="E36" s="739"/>
      <c r="F36" s="746" t="str">
        <f>Feuil1!D6</f>
        <v>UM</v>
      </c>
      <c r="G36" s="1074" t="str">
        <f>IF(E37=0,"-",E36/E37)</f>
        <v>-</v>
      </c>
      <c r="H36" s="179"/>
    </row>
    <row r="37" spans="1:13" s="81" customFormat="1" ht="15.75" thickBot="1" x14ac:dyDescent="0.3">
      <c r="A37" s="735" t="s">
        <v>348</v>
      </c>
      <c r="B37" s="747"/>
      <c r="C37" s="747"/>
      <c r="D37" s="747"/>
      <c r="E37" s="740">
        <f>E35+E36</f>
        <v>0</v>
      </c>
      <c r="F37" s="736" t="str">
        <f>Feuil1!D6</f>
        <v>UM</v>
      </c>
      <c r="G37" s="1075" t="str">
        <f>IF(E37=0,"-",E37/E37)</f>
        <v>-</v>
      </c>
      <c r="H37" s="179"/>
    </row>
    <row r="38" spans="1:13" s="81" customFormat="1" ht="15" x14ac:dyDescent="0.25">
      <c r="A38" s="81" t="s">
        <v>355</v>
      </c>
      <c r="B38" s="167"/>
      <c r="C38" s="167"/>
      <c r="D38" s="167"/>
      <c r="E38" s="726"/>
      <c r="F38" s="726"/>
      <c r="G38" s="725"/>
      <c r="H38" s="179"/>
    </row>
    <row r="39" spans="1:13" s="81" customFormat="1" ht="15" x14ac:dyDescent="0.25">
      <c r="A39" s="81" t="s">
        <v>354</v>
      </c>
      <c r="B39" s="167"/>
      <c r="C39" s="167"/>
      <c r="D39" s="167"/>
      <c r="E39" s="726"/>
      <c r="F39" s="726"/>
      <c r="G39" s="725"/>
      <c r="H39" s="179"/>
    </row>
    <row r="40" spans="1:13" s="81" customFormat="1" ht="15.75" thickBot="1" x14ac:dyDescent="0.3">
      <c r="B40" s="167"/>
      <c r="C40" s="167"/>
      <c r="D40" s="167"/>
      <c r="E40" s="726"/>
      <c r="F40" s="726"/>
      <c r="G40" s="725"/>
      <c r="H40" s="179"/>
    </row>
    <row r="41" spans="1:13" s="81" customFormat="1" ht="15" x14ac:dyDescent="0.25">
      <c r="A41" s="1521" t="s">
        <v>189</v>
      </c>
      <c r="B41" s="1468"/>
      <c r="C41" s="1468"/>
      <c r="D41" s="1468"/>
      <c r="E41" s="1468"/>
      <c r="F41" s="1468"/>
      <c r="G41" s="1469"/>
      <c r="H41" s="70"/>
      <c r="I41" s="37"/>
      <c r="J41" s="32"/>
      <c r="K41" s="32"/>
      <c r="L41" s="32"/>
    </row>
    <row r="42" spans="1:13" s="81" customFormat="1" ht="15" x14ac:dyDescent="0.25">
      <c r="A42" s="1321"/>
      <c r="B42" s="1319"/>
      <c r="C42" s="1319"/>
      <c r="D42" s="1319"/>
      <c r="E42" s="1319"/>
      <c r="F42" s="1319"/>
      <c r="G42" s="1320"/>
      <c r="H42" s="70"/>
      <c r="I42" s="37"/>
      <c r="J42" s="32"/>
      <c r="K42" s="32"/>
      <c r="L42" s="32"/>
    </row>
    <row r="43" spans="1:13" s="81" customFormat="1" ht="15" x14ac:dyDescent="0.25">
      <c r="A43" s="1321"/>
      <c r="B43" s="1319"/>
      <c r="C43" s="1319"/>
      <c r="D43" s="1319"/>
      <c r="E43" s="1319"/>
      <c r="F43" s="1319"/>
      <c r="G43" s="1320"/>
      <c r="H43" s="70"/>
      <c r="I43" s="37"/>
      <c r="J43" s="32"/>
      <c r="K43" s="32"/>
      <c r="L43" s="32"/>
    </row>
    <row r="44" spans="1:13" s="81" customFormat="1" ht="15" x14ac:dyDescent="0.25">
      <c r="A44" s="1321"/>
      <c r="B44" s="1319"/>
      <c r="C44" s="1319"/>
      <c r="D44" s="1319"/>
      <c r="E44" s="1319"/>
      <c r="F44" s="1319"/>
      <c r="G44" s="1320"/>
      <c r="H44" s="70"/>
      <c r="I44" s="37"/>
      <c r="J44" s="32"/>
      <c r="K44" s="32"/>
      <c r="L44" s="32"/>
    </row>
    <row r="45" spans="1:13" s="81" customFormat="1" ht="15" x14ac:dyDescent="0.25">
      <c r="A45" s="1321"/>
      <c r="B45" s="1319"/>
      <c r="C45" s="1319"/>
      <c r="D45" s="1319"/>
      <c r="E45" s="1319"/>
      <c r="F45" s="1319"/>
      <c r="G45" s="1320"/>
      <c r="H45" s="70"/>
      <c r="I45" s="37"/>
      <c r="J45" s="32"/>
      <c r="K45" s="32"/>
      <c r="L45" s="32"/>
    </row>
    <row r="46" spans="1:13" s="81" customFormat="1" ht="15" x14ac:dyDescent="0.25">
      <c r="A46" s="1321"/>
      <c r="B46" s="1319"/>
      <c r="C46" s="1319"/>
      <c r="D46" s="1319"/>
      <c r="E46" s="1319"/>
      <c r="F46" s="1319"/>
      <c r="G46" s="1320"/>
      <c r="H46" s="70"/>
      <c r="I46" s="37"/>
      <c r="J46" s="32"/>
      <c r="K46" s="32"/>
      <c r="L46" s="32"/>
    </row>
    <row r="47" spans="1:13" s="81" customFormat="1" ht="15.75" thickBot="1" x14ac:dyDescent="0.3">
      <c r="A47" s="1322"/>
      <c r="B47" s="1323"/>
      <c r="C47" s="1323"/>
      <c r="D47" s="1323"/>
      <c r="E47" s="1323"/>
      <c r="F47" s="1323"/>
      <c r="G47" s="1324"/>
      <c r="H47" s="70"/>
      <c r="I47" s="37"/>
      <c r="J47" s="32"/>
      <c r="K47" s="32"/>
      <c r="L47" s="32"/>
    </row>
    <row r="48" spans="1:13" s="32" customFormat="1" ht="15" x14ac:dyDescent="0.25">
      <c r="A48" s="36"/>
      <c r="B48" s="37"/>
      <c r="C48" s="36"/>
      <c r="D48" s="37"/>
      <c r="E48" s="33"/>
      <c r="F48" s="36"/>
      <c r="G48" s="36"/>
      <c r="H48" s="70"/>
      <c r="I48" s="37"/>
      <c r="M48" s="81"/>
    </row>
    <row r="49" spans="1:13" s="32" customFormat="1" ht="15" x14ac:dyDescent="0.25">
      <c r="A49" s="36"/>
      <c r="B49" s="37"/>
      <c r="C49" s="36"/>
      <c r="D49" s="37"/>
      <c r="E49" s="33"/>
      <c r="F49" s="36"/>
      <c r="G49" s="36"/>
      <c r="H49" s="70"/>
      <c r="I49" s="37"/>
      <c r="M49" s="81"/>
    </row>
  </sheetData>
  <customSheetViews>
    <customSheetView guid="{25EBB9CF-0E12-4ABB-BD45-FC2EE0F8C2F6}" topLeftCell="A65">
      <selection activeCell="E40" sqref="E40"/>
      <pageMargins left="0.7" right="0.7" top="0.75" bottom="0.75" header="0.3" footer="0.3"/>
    </customSheetView>
    <customSheetView guid="{86269E4C-36EB-46E4-81EA-9312AEB5FEB4}">
      <selection activeCell="J2" sqref="J2"/>
      <pageMargins left="0.7" right="0.7" top="0.75" bottom="0.75" header="0.3" footer="0.3"/>
    </customSheetView>
  </customSheetViews>
  <mergeCells count="4">
    <mergeCell ref="A8:E8"/>
    <mergeCell ref="A31:D31"/>
    <mergeCell ref="A35:D35"/>
    <mergeCell ref="A41:G47"/>
  </mergeCells>
  <pageMargins left="0.25" right="0.25" top="0.75" bottom="0.75" header="0.3" footer="0.3"/>
  <pageSetup paperSize="9" orientation="portrait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80"/>
  <sheetViews>
    <sheetView showGridLines="0" topLeftCell="A52" workbookViewId="0">
      <selection activeCell="F61" sqref="F61"/>
    </sheetView>
  </sheetViews>
  <sheetFormatPr baseColWidth="10" defaultColWidth="11.42578125" defaultRowHeight="11.25" x14ac:dyDescent="0.2"/>
  <cols>
    <col min="1" max="18" width="8.5703125" style="30" customWidth="1"/>
    <col min="19" max="257" width="11.42578125" style="30"/>
    <col min="258" max="258" width="2.140625" style="30" customWidth="1"/>
    <col min="259" max="259" width="11.42578125" style="30"/>
    <col min="260" max="260" width="13.42578125" style="30" customWidth="1"/>
    <col min="261" max="264" width="11.42578125" style="30"/>
    <col min="265" max="265" width="12.42578125" style="30" bestFit="1" customWidth="1"/>
    <col min="266" max="266" width="7.140625" style="30" customWidth="1"/>
    <col min="267" max="513" width="11.42578125" style="30"/>
    <col min="514" max="514" width="2.140625" style="30" customWidth="1"/>
    <col min="515" max="515" width="11.42578125" style="30"/>
    <col min="516" max="516" width="13.42578125" style="30" customWidth="1"/>
    <col min="517" max="520" width="11.42578125" style="30"/>
    <col min="521" max="521" width="12.42578125" style="30" bestFit="1" customWidth="1"/>
    <col min="522" max="522" width="7.140625" style="30" customWidth="1"/>
    <col min="523" max="769" width="11.42578125" style="30"/>
    <col min="770" max="770" width="2.140625" style="30" customWidth="1"/>
    <col min="771" max="771" width="11.42578125" style="30"/>
    <col min="772" max="772" width="13.42578125" style="30" customWidth="1"/>
    <col min="773" max="776" width="11.42578125" style="30"/>
    <col min="777" max="777" width="12.42578125" style="30" bestFit="1" customWidth="1"/>
    <col min="778" max="778" width="7.140625" style="30" customWidth="1"/>
    <col min="779" max="1025" width="11.42578125" style="30"/>
    <col min="1026" max="1026" width="2.140625" style="30" customWidth="1"/>
    <col min="1027" max="1027" width="11.42578125" style="30"/>
    <col min="1028" max="1028" width="13.42578125" style="30" customWidth="1"/>
    <col min="1029" max="1032" width="11.42578125" style="30"/>
    <col min="1033" max="1033" width="12.42578125" style="30" bestFit="1" customWidth="1"/>
    <col min="1034" max="1034" width="7.140625" style="30" customWidth="1"/>
    <col min="1035" max="1281" width="11.42578125" style="30"/>
    <col min="1282" max="1282" width="2.140625" style="30" customWidth="1"/>
    <col min="1283" max="1283" width="11.42578125" style="30"/>
    <col min="1284" max="1284" width="13.42578125" style="30" customWidth="1"/>
    <col min="1285" max="1288" width="11.42578125" style="30"/>
    <col min="1289" max="1289" width="12.42578125" style="30" bestFit="1" customWidth="1"/>
    <col min="1290" max="1290" width="7.140625" style="30" customWidth="1"/>
    <col min="1291" max="1537" width="11.42578125" style="30"/>
    <col min="1538" max="1538" width="2.140625" style="30" customWidth="1"/>
    <col min="1539" max="1539" width="11.42578125" style="30"/>
    <col min="1540" max="1540" width="13.42578125" style="30" customWidth="1"/>
    <col min="1541" max="1544" width="11.42578125" style="30"/>
    <col min="1545" max="1545" width="12.42578125" style="30" bestFit="1" customWidth="1"/>
    <col min="1546" max="1546" width="7.140625" style="30" customWidth="1"/>
    <col min="1547" max="1793" width="11.42578125" style="30"/>
    <col min="1794" max="1794" width="2.140625" style="30" customWidth="1"/>
    <col min="1795" max="1795" width="11.42578125" style="30"/>
    <col min="1796" max="1796" width="13.42578125" style="30" customWidth="1"/>
    <col min="1797" max="1800" width="11.42578125" style="30"/>
    <col min="1801" max="1801" width="12.42578125" style="30" bestFit="1" customWidth="1"/>
    <col min="1802" max="1802" width="7.140625" style="30" customWidth="1"/>
    <col min="1803" max="2049" width="11.42578125" style="30"/>
    <col min="2050" max="2050" width="2.140625" style="30" customWidth="1"/>
    <col min="2051" max="2051" width="11.42578125" style="30"/>
    <col min="2052" max="2052" width="13.42578125" style="30" customWidth="1"/>
    <col min="2053" max="2056" width="11.42578125" style="30"/>
    <col min="2057" max="2057" width="12.42578125" style="30" bestFit="1" customWidth="1"/>
    <col min="2058" max="2058" width="7.140625" style="30" customWidth="1"/>
    <col min="2059" max="2305" width="11.42578125" style="30"/>
    <col min="2306" max="2306" width="2.140625" style="30" customWidth="1"/>
    <col min="2307" max="2307" width="11.42578125" style="30"/>
    <col min="2308" max="2308" width="13.42578125" style="30" customWidth="1"/>
    <col min="2309" max="2312" width="11.42578125" style="30"/>
    <col min="2313" max="2313" width="12.42578125" style="30" bestFit="1" customWidth="1"/>
    <col min="2314" max="2314" width="7.140625" style="30" customWidth="1"/>
    <col min="2315" max="2561" width="11.42578125" style="30"/>
    <col min="2562" max="2562" width="2.140625" style="30" customWidth="1"/>
    <col min="2563" max="2563" width="11.42578125" style="30"/>
    <col min="2564" max="2564" width="13.42578125" style="30" customWidth="1"/>
    <col min="2565" max="2568" width="11.42578125" style="30"/>
    <col min="2569" max="2569" width="12.42578125" style="30" bestFit="1" customWidth="1"/>
    <col min="2570" max="2570" width="7.140625" style="30" customWidth="1"/>
    <col min="2571" max="2817" width="11.42578125" style="30"/>
    <col min="2818" max="2818" width="2.140625" style="30" customWidth="1"/>
    <col min="2819" max="2819" width="11.42578125" style="30"/>
    <col min="2820" max="2820" width="13.42578125" style="30" customWidth="1"/>
    <col min="2821" max="2824" width="11.42578125" style="30"/>
    <col min="2825" max="2825" width="12.42578125" style="30" bestFit="1" customWidth="1"/>
    <col min="2826" max="2826" width="7.140625" style="30" customWidth="1"/>
    <col min="2827" max="3073" width="11.42578125" style="30"/>
    <col min="3074" max="3074" width="2.140625" style="30" customWidth="1"/>
    <col min="3075" max="3075" width="11.42578125" style="30"/>
    <col min="3076" max="3076" width="13.42578125" style="30" customWidth="1"/>
    <col min="3077" max="3080" width="11.42578125" style="30"/>
    <col min="3081" max="3081" width="12.42578125" style="30" bestFit="1" customWidth="1"/>
    <col min="3082" max="3082" width="7.140625" style="30" customWidth="1"/>
    <col min="3083" max="3329" width="11.42578125" style="30"/>
    <col min="3330" max="3330" width="2.140625" style="30" customWidth="1"/>
    <col min="3331" max="3331" width="11.42578125" style="30"/>
    <col min="3332" max="3332" width="13.42578125" style="30" customWidth="1"/>
    <col min="3333" max="3336" width="11.42578125" style="30"/>
    <col min="3337" max="3337" width="12.42578125" style="30" bestFit="1" customWidth="1"/>
    <col min="3338" max="3338" width="7.140625" style="30" customWidth="1"/>
    <col min="3339" max="3585" width="11.42578125" style="30"/>
    <col min="3586" max="3586" width="2.140625" style="30" customWidth="1"/>
    <col min="3587" max="3587" width="11.42578125" style="30"/>
    <col min="3588" max="3588" width="13.42578125" style="30" customWidth="1"/>
    <col min="3589" max="3592" width="11.42578125" style="30"/>
    <col min="3593" max="3593" width="12.42578125" style="30" bestFit="1" customWidth="1"/>
    <col min="3594" max="3594" width="7.140625" style="30" customWidth="1"/>
    <col min="3595" max="3841" width="11.42578125" style="30"/>
    <col min="3842" max="3842" width="2.140625" style="30" customWidth="1"/>
    <col min="3843" max="3843" width="11.42578125" style="30"/>
    <col min="3844" max="3844" width="13.42578125" style="30" customWidth="1"/>
    <col min="3845" max="3848" width="11.42578125" style="30"/>
    <col min="3849" max="3849" width="12.42578125" style="30" bestFit="1" customWidth="1"/>
    <col min="3850" max="3850" width="7.140625" style="30" customWidth="1"/>
    <col min="3851" max="4097" width="11.42578125" style="30"/>
    <col min="4098" max="4098" width="2.140625" style="30" customWidth="1"/>
    <col min="4099" max="4099" width="11.42578125" style="30"/>
    <col min="4100" max="4100" width="13.42578125" style="30" customWidth="1"/>
    <col min="4101" max="4104" width="11.42578125" style="30"/>
    <col min="4105" max="4105" width="12.42578125" style="30" bestFit="1" customWidth="1"/>
    <col min="4106" max="4106" width="7.140625" style="30" customWidth="1"/>
    <col min="4107" max="4353" width="11.42578125" style="30"/>
    <col min="4354" max="4354" width="2.140625" style="30" customWidth="1"/>
    <col min="4355" max="4355" width="11.42578125" style="30"/>
    <col min="4356" max="4356" width="13.42578125" style="30" customWidth="1"/>
    <col min="4357" max="4360" width="11.42578125" style="30"/>
    <col min="4361" max="4361" width="12.42578125" style="30" bestFit="1" customWidth="1"/>
    <col min="4362" max="4362" width="7.140625" style="30" customWidth="1"/>
    <col min="4363" max="4609" width="11.42578125" style="30"/>
    <col min="4610" max="4610" width="2.140625" style="30" customWidth="1"/>
    <col min="4611" max="4611" width="11.42578125" style="30"/>
    <col min="4612" max="4612" width="13.42578125" style="30" customWidth="1"/>
    <col min="4613" max="4616" width="11.42578125" style="30"/>
    <col min="4617" max="4617" width="12.42578125" style="30" bestFit="1" customWidth="1"/>
    <col min="4618" max="4618" width="7.140625" style="30" customWidth="1"/>
    <col min="4619" max="4865" width="11.42578125" style="30"/>
    <col min="4866" max="4866" width="2.140625" style="30" customWidth="1"/>
    <col min="4867" max="4867" width="11.42578125" style="30"/>
    <col min="4868" max="4868" width="13.42578125" style="30" customWidth="1"/>
    <col min="4869" max="4872" width="11.42578125" style="30"/>
    <col min="4873" max="4873" width="12.42578125" style="30" bestFit="1" customWidth="1"/>
    <col min="4874" max="4874" width="7.140625" style="30" customWidth="1"/>
    <col min="4875" max="5121" width="11.42578125" style="30"/>
    <col min="5122" max="5122" width="2.140625" style="30" customWidth="1"/>
    <col min="5123" max="5123" width="11.42578125" style="30"/>
    <col min="5124" max="5124" width="13.42578125" style="30" customWidth="1"/>
    <col min="5125" max="5128" width="11.42578125" style="30"/>
    <col min="5129" max="5129" width="12.42578125" style="30" bestFit="1" customWidth="1"/>
    <col min="5130" max="5130" width="7.140625" style="30" customWidth="1"/>
    <col min="5131" max="5377" width="11.42578125" style="30"/>
    <col min="5378" max="5378" width="2.140625" style="30" customWidth="1"/>
    <col min="5379" max="5379" width="11.42578125" style="30"/>
    <col min="5380" max="5380" width="13.42578125" style="30" customWidth="1"/>
    <col min="5381" max="5384" width="11.42578125" style="30"/>
    <col min="5385" max="5385" width="12.42578125" style="30" bestFit="1" customWidth="1"/>
    <col min="5386" max="5386" width="7.140625" style="30" customWidth="1"/>
    <col min="5387" max="5633" width="11.42578125" style="30"/>
    <col min="5634" max="5634" width="2.140625" style="30" customWidth="1"/>
    <col min="5635" max="5635" width="11.42578125" style="30"/>
    <col min="5636" max="5636" width="13.42578125" style="30" customWidth="1"/>
    <col min="5637" max="5640" width="11.42578125" style="30"/>
    <col min="5641" max="5641" width="12.42578125" style="30" bestFit="1" customWidth="1"/>
    <col min="5642" max="5642" width="7.140625" style="30" customWidth="1"/>
    <col min="5643" max="5889" width="11.42578125" style="30"/>
    <col min="5890" max="5890" width="2.140625" style="30" customWidth="1"/>
    <col min="5891" max="5891" width="11.42578125" style="30"/>
    <col min="5892" max="5892" width="13.42578125" style="30" customWidth="1"/>
    <col min="5893" max="5896" width="11.42578125" style="30"/>
    <col min="5897" max="5897" width="12.42578125" style="30" bestFit="1" customWidth="1"/>
    <col min="5898" max="5898" width="7.140625" style="30" customWidth="1"/>
    <col min="5899" max="6145" width="11.42578125" style="30"/>
    <col min="6146" max="6146" width="2.140625" style="30" customWidth="1"/>
    <col min="6147" max="6147" width="11.42578125" style="30"/>
    <col min="6148" max="6148" width="13.42578125" style="30" customWidth="1"/>
    <col min="6149" max="6152" width="11.42578125" style="30"/>
    <col min="6153" max="6153" width="12.42578125" style="30" bestFit="1" customWidth="1"/>
    <col min="6154" max="6154" width="7.140625" style="30" customWidth="1"/>
    <col min="6155" max="6401" width="11.42578125" style="30"/>
    <col min="6402" max="6402" width="2.140625" style="30" customWidth="1"/>
    <col min="6403" max="6403" width="11.42578125" style="30"/>
    <col min="6404" max="6404" width="13.42578125" style="30" customWidth="1"/>
    <col min="6405" max="6408" width="11.42578125" style="30"/>
    <col min="6409" max="6409" width="12.42578125" style="30" bestFit="1" customWidth="1"/>
    <col min="6410" max="6410" width="7.140625" style="30" customWidth="1"/>
    <col min="6411" max="6657" width="11.42578125" style="30"/>
    <col min="6658" max="6658" width="2.140625" style="30" customWidth="1"/>
    <col min="6659" max="6659" width="11.42578125" style="30"/>
    <col min="6660" max="6660" width="13.42578125" style="30" customWidth="1"/>
    <col min="6661" max="6664" width="11.42578125" style="30"/>
    <col min="6665" max="6665" width="12.42578125" style="30" bestFit="1" customWidth="1"/>
    <col min="6666" max="6666" width="7.140625" style="30" customWidth="1"/>
    <col min="6667" max="6913" width="11.42578125" style="30"/>
    <col min="6914" max="6914" width="2.140625" style="30" customWidth="1"/>
    <col min="6915" max="6915" width="11.42578125" style="30"/>
    <col min="6916" max="6916" width="13.42578125" style="30" customWidth="1"/>
    <col min="6917" max="6920" width="11.42578125" style="30"/>
    <col min="6921" max="6921" width="12.42578125" style="30" bestFit="1" customWidth="1"/>
    <col min="6922" max="6922" width="7.140625" style="30" customWidth="1"/>
    <col min="6923" max="7169" width="11.42578125" style="30"/>
    <col min="7170" max="7170" width="2.140625" style="30" customWidth="1"/>
    <col min="7171" max="7171" width="11.42578125" style="30"/>
    <col min="7172" max="7172" width="13.42578125" style="30" customWidth="1"/>
    <col min="7173" max="7176" width="11.42578125" style="30"/>
    <col min="7177" max="7177" width="12.42578125" style="30" bestFit="1" customWidth="1"/>
    <col min="7178" max="7178" width="7.140625" style="30" customWidth="1"/>
    <col min="7179" max="7425" width="11.42578125" style="30"/>
    <col min="7426" max="7426" width="2.140625" style="30" customWidth="1"/>
    <col min="7427" max="7427" width="11.42578125" style="30"/>
    <col min="7428" max="7428" width="13.42578125" style="30" customWidth="1"/>
    <col min="7429" max="7432" width="11.42578125" style="30"/>
    <col min="7433" max="7433" width="12.42578125" style="30" bestFit="1" customWidth="1"/>
    <col min="7434" max="7434" width="7.140625" style="30" customWidth="1"/>
    <col min="7435" max="7681" width="11.42578125" style="30"/>
    <col min="7682" max="7682" width="2.140625" style="30" customWidth="1"/>
    <col min="7683" max="7683" width="11.42578125" style="30"/>
    <col min="7684" max="7684" width="13.42578125" style="30" customWidth="1"/>
    <col min="7685" max="7688" width="11.42578125" style="30"/>
    <col min="7689" max="7689" width="12.42578125" style="30" bestFit="1" customWidth="1"/>
    <col min="7690" max="7690" width="7.140625" style="30" customWidth="1"/>
    <col min="7691" max="7937" width="11.42578125" style="30"/>
    <col min="7938" max="7938" width="2.140625" style="30" customWidth="1"/>
    <col min="7939" max="7939" width="11.42578125" style="30"/>
    <col min="7940" max="7940" width="13.42578125" style="30" customWidth="1"/>
    <col min="7941" max="7944" width="11.42578125" style="30"/>
    <col min="7945" max="7945" width="12.42578125" style="30" bestFit="1" customWidth="1"/>
    <col min="7946" max="7946" width="7.140625" style="30" customWidth="1"/>
    <col min="7947" max="8193" width="11.42578125" style="30"/>
    <col min="8194" max="8194" width="2.140625" style="30" customWidth="1"/>
    <col min="8195" max="8195" width="11.42578125" style="30"/>
    <col min="8196" max="8196" width="13.42578125" style="30" customWidth="1"/>
    <col min="8197" max="8200" width="11.42578125" style="30"/>
    <col min="8201" max="8201" width="12.42578125" style="30" bestFit="1" customWidth="1"/>
    <col min="8202" max="8202" width="7.140625" style="30" customWidth="1"/>
    <col min="8203" max="8449" width="11.42578125" style="30"/>
    <col min="8450" max="8450" width="2.140625" style="30" customWidth="1"/>
    <col min="8451" max="8451" width="11.42578125" style="30"/>
    <col min="8452" max="8452" width="13.42578125" style="30" customWidth="1"/>
    <col min="8453" max="8456" width="11.42578125" style="30"/>
    <col min="8457" max="8457" width="12.42578125" style="30" bestFit="1" customWidth="1"/>
    <col min="8458" max="8458" width="7.140625" style="30" customWidth="1"/>
    <col min="8459" max="8705" width="11.42578125" style="30"/>
    <col min="8706" max="8706" width="2.140625" style="30" customWidth="1"/>
    <col min="8707" max="8707" width="11.42578125" style="30"/>
    <col min="8708" max="8708" width="13.42578125" style="30" customWidth="1"/>
    <col min="8709" max="8712" width="11.42578125" style="30"/>
    <col min="8713" max="8713" width="12.42578125" style="30" bestFit="1" customWidth="1"/>
    <col min="8714" max="8714" width="7.140625" style="30" customWidth="1"/>
    <col min="8715" max="8961" width="11.42578125" style="30"/>
    <col min="8962" max="8962" width="2.140625" style="30" customWidth="1"/>
    <col min="8963" max="8963" width="11.42578125" style="30"/>
    <col min="8964" max="8964" width="13.42578125" style="30" customWidth="1"/>
    <col min="8965" max="8968" width="11.42578125" style="30"/>
    <col min="8969" max="8969" width="12.42578125" style="30" bestFit="1" customWidth="1"/>
    <col min="8970" max="8970" width="7.140625" style="30" customWidth="1"/>
    <col min="8971" max="9217" width="11.42578125" style="30"/>
    <col min="9218" max="9218" width="2.140625" style="30" customWidth="1"/>
    <col min="9219" max="9219" width="11.42578125" style="30"/>
    <col min="9220" max="9220" width="13.42578125" style="30" customWidth="1"/>
    <col min="9221" max="9224" width="11.42578125" style="30"/>
    <col min="9225" max="9225" width="12.42578125" style="30" bestFit="1" customWidth="1"/>
    <col min="9226" max="9226" width="7.140625" style="30" customWidth="1"/>
    <col min="9227" max="9473" width="11.42578125" style="30"/>
    <col min="9474" max="9474" width="2.140625" style="30" customWidth="1"/>
    <col min="9475" max="9475" width="11.42578125" style="30"/>
    <col min="9476" max="9476" width="13.42578125" style="30" customWidth="1"/>
    <col min="9477" max="9480" width="11.42578125" style="30"/>
    <col min="9481" max="9481" width="12.42578125" style="30" bestFit="1" customWidth="1"/>
    <col min="9482" max="9482" width="7.140625" style="30" customWidth="1"/>
    <col min="9483" max="9729" width="11.42578125" style="30"/>
    <col min="9730" max="9730" width="2.140625" style="30" customWidth="1"/>
    <col min="9731" max="9731" width="11.42578125" style="30"/>
    <col min="9732" max="9732" width="13.42578125" style="30" customWidth="1"/>
    <col min="9733" max="9736" width="11.42578125" style="30"/>
    <col min="9737" max="9737" width="12.42578125" style="30" bestFit="1" customWidth="1"/>
    <col min="9738" max="9738" width="7.140625" style="30" customWidth="1"/>
    <col min="9739" max="9985" width="11.42578125" style="30"/>
    <col min="9986" max="9986" width="2.140625" style="30" customWidth="1"/>
    <col min="9987" max="9987" width="11.42578125" style="30"/>
    <col min="9988" max="9988" width="13.42578125" style="30" customWidth="1"/>
    <col min="9989" max="9992" width="11.42578125" style="30"/>
    <col min="9993" max="9993" width="12.42578125" style="30" bestFit="1" customWidth="1"/>
    <col min="9994" max="9994" width="7.140625" style="30" customWidth="1"/>
    <col min="9995" max="10241" width="11.42578125" style="30"/>
    <col min="10242" max="10242" width="2.140625" style="30" customWidth="1"/>
    <col min="10243" max="10243" width="11.42578125" style="30"/>
    <col min="10244" max="10244" width="13.42578125" style="30" customWidth="1"/>
    <col min="10245" max="10248" width="11.42578125" style="30"/>
    <col min="10249" max="10249" width="12.42578125" style="30" bestFit="1" customWidth="1"/>
    <col min="10250" max="10250" width="7.140625" style="30" customWidth="1"/>
    <col min="10251" max="10497" width="11.42578125" style="30"/>
    <col min="10498" max="10498" width="2.140625" style="30" customWidth="1"/>
    <col min="10499" max="10499" width="11.42578125" style="30"/>
    <col min="10500" max="10500" width="13.42578125" style="30" customWidth="1"/>
    <col min="10501" max="10504" width="11.42578125" style="30"/>
    <col min="10505" max="10505" width="12.42578125" style="30" bestFit="1" customWidth="1"/>
    <col min="10506" max="10506" width="7.140625" style="30" customWidth="1"/>
    <col min="10507" max="10753" width="11.42578125" style="30"/>
    <col min="10754" max="10754" width="2.140625" style="30" customWidth="1"/>
    <col min="10755" max="10755" width="11.42578125" style="30"/>
    <col min="10756" max="10756" width="13.42578125" style="30" customWidth="1"/>
    <col min="10757" max="10760" width="11.42578125" style="30"/>
    <col min="10761" max="10761" width="12.42578125" style="30" bestFit="1" customWidth="1"/>
    <col min="10762" max="10762" width="7.140625" style="30" customWidth="1"/>
    <col min="10763" max="11009" width="11.42578125" style="30"/>
    <col min="11010" max="11010" width="2.140625" style="30" customWidth="1"/>
    <col min="11011" max="11011" width="11.42578125" style="30"/>
    <col min="11012" max="11012" width="13.42578125" style="30" customWidth="1"/>
    <col min="11013" max="11016" width="11.42578125" style="30"/>
    <col min="11017" max="11017" width="12.42578125" style="30" bestFit="1" customWidth="1"/>
    <col min="11018" max="11018" width="7.140625" style="30" customWidth="1"/>
    <col min="11019" max="11265" width="11.42578125" style="30"/>
    <col min="11266" max="11266" width="2.140625" style="30" customWidth="1"/>
    <col min="11267" max="11267" width="11.42578125" style="30"/>
    <col min="11268" max="11268" width="13.42578125" style="30" customWidth="1"/>
    <col min="11269" max="11272" width="11.42578125" style="30"/>
    <col min="11273" max="11273" width="12.42578125" style="30" bestFit="1" customWidth="1"/>
    <col min="11274" max="11274" width="7.140625" style="30" customWidth="1"/>
    <col min="11275" max="11521" width="11.42578125" style="30"/>
    <col min="11522" max="11522" width="2.140625" style="30" customWidth="1"/>
    <col min="11523" max="11523" width="11.42578125" style="30"/>
    <col min="11524" max="11524" width="13.42578125" style="30" customWidth="1"/>
    <col min="11525" max="11528" width="11.42578125" style="30"/>
    <col min="11529" max="11529" width="12.42578125" style="30" bestFit="1" customWidth="1"/>
    <col min="11530" max="11530" width="7.140625" style="30" customWidth="1"/>
    <col min="11531" max="11777" width="11.42578125" style="30"/>
    <col min="11778" max="11778" width="2.140625" style="30" customWidth="1"/>
    <col min="11779" max="11779" width="11.42578125" style="30"/>
    <col min="11780" max="11780" width="13.42578125" style="30" customWidth="1"/>
    <col min="11781" max="11784" width="11.42578125" style="30"/>
    <col min="11785" max="11785" width="12.42578125" style="30" bestFit="1" customWidth="1"/>
    <col min="11786" max="11786" width="7.140625" style="30" customWidth="1"/>
    <col min="11787" max="12033" width="11.42578125" style="30"/>
    <col min="12034" max="12034" width="2.140625" style="30" customWidth="1"/>
    <col min="12035" max="12035" width="11.42578125" style="30"/>
    <col min="12036" max="12036" width="13.42578125" style="30" customWidth="1"/>
    <col min="12037" max="12040" width="11.42578125" style="30"/>
    <col min="12041" max="12041" width="12.42578125" style="30" bestFit="1" customWidth="1"/>
    <col min="12042" max="12042" width="7.140625" style="30" customWidth="1"/>
    <col min="12043" max="12289" width="11.42578125" style="30"/>
    <col min="12290" max="12290" width="2.140625" style="30" customWidth="1"/>
    <col min="12291" max="12291" width="11.42578125" style="30"/>
    <col min="12292" max="12292" width="13.42578125" style="30" customWidth="1"/>
    <col min="12293" max="12296" width="11.42578125" style="30"/>
    <col min="12297" max="12297" width="12.42578125" style="30" bestFit="1" customWidth="1"/>
    <col min="12298" max="12298" width="7.140625" style="30" customWidth="1"/>
    <col min="12299" max="12545" width="11.42578125" style="30"/>
    <col min="12546" max="12546" width="2.140625" style="30" customWidth="1"/>
    <col min="12547" max="12547" width="11.42578125" style="30"/>
    <col min="12548" max="12548" width="13.42578125" style="30" customWidth="1"/>
    <col min="12549" max="12552" width="11.42578125" style="30"/>
    <col min="12553" max="12553" width="12.42578125" style="30" bestFit="1" customWidth="1"/>
    <col min="12554" max="12554" width="7.140625" style="30" customWidth="1"/>
    <col min="12555" max="12801" width="11.42578125" style="30"/>
    <col min="12802" max="12802" width="2.140625" style="30" customWidth="1"/>
    <col min="12803" max="12803" width="11.42578125" style="30"/>
    <col min="12804" max="12804" width="13.42578125" style="30" customWidth="1"/>
    <col min="12805" max="12808" width="11.42578125" style="30"/>
    <col min="12809" max="12809" width="12.42578125" style="30" bestFit="1" customWidth="1"/>
    <col min="12810" max="12810" width="7.140625" style="30" customWidth="1"/>
    <col min="12811" max="13057" width="11.42578125" style="30"/>
    <col min="13058" max="13058" width="2.140625" style="30" customWidth="1"/>
    <col min="13059" max="13059" width="11.42578125" style="30"/>
    <col min="13060" max="13060" width="13.42578125" style="30" customWidth="1"/>
    <col min="13061" max="13064" width="11.42578125" style="30"/>
    <col min="13065" max="13065" width="12.42578125" style="30" bestFit="1" customWidth="1"/>
    <col min="13066" max="13066" width="7.140625" style="30" customWidth="1"/>
    <col min="13067" max="13313" width="11.42578125" style="30"/>
    <col min="13314" max="13314" width="2.140625" style="30" customWidth="1"/>
    <col min="13315" max="13315" width="11.42578125" style="30"/>
    <col min="13316" max="13316" width="13.42578125" style="30" customWidth="1"/>
    <col min="13317" max="13320" width="11.42578125" style="30"/>
    <col min="13321" max="13321" width="12.42578125" style="30" bestFit="1" customWidth="1"/>
    <col min="13322" max="13322" width="7.140625" style="30" customWidth="1"/>
    <col min="13323" max="13569" width="11.42578125" style="30"/>
    <col min="13570" max="13570" width="2.140625" style="30" customWidth="1"/>
    <col min="13571" max="13571" width="11.42578125" style="30"/>
    <col min="13572" max="13572" width="13.42578125" style="30" customWidth="1"/>
    <col min="13573" max="13576" width="11.42578125" style="30"/>
    <col min="13577" max="13577" width="12.42578125" style="30" bestFit="1" customWidth="1"/>
    <col min="13578" max="13578" width="7.140625" style="30" customWidth="1"/>
    <col min="13579" max="13825" width="11.42578125" style="30"/>
    <col min="13826" max="13826" width="2.140625" style="30" customWidth="1"/>
    <col min="13827" max="13827" width="11.42578125" style="30"/>
    <col min="13828" max="13828" width="13.42578125" style="30" customWidth="1"/>
    <col min="13829" max="13832" width="11.42578125" style="30"/>
    <col min="13833" max="13833" width="12.42578125" style="30" bestFit="1" customWidth="1"/>
    <col min="13834" max="13834" width="7.140625" style="30" customWidth="1"/>
    <col min="13835" max="14081" width="11.42578125" style="30"/>
    <col min="14082" max="14082" width="2.140625" style="30" customWidth="1"/>
    <col min="14083" max="14083" width="11.42578125" style="30"/>
    <col min="14084" max="14084" width="13.42578125" style="30" customWidth="1"/>
    <col min="14085" max="14088" width="11.42578125" style="30"/>
    <col min="14089" max="14089" width="12.42578125" style="30" bestFit="1" customWidth="1"/>
    <col min="14090" max="14090" width="7.140625" style="30" customWidth="1"/>
    <col min="14091" max="14337" width="11.42578125" style="30"/>
    <col min="14338" max="14338" width="2.140625" style="30" customWidth="1"/>
    <col min="14339" max="14339" width="11.42578125" style="30"/>
    <col min="14340" max="14340" width="13.42578125" style="30" customWidth="1"/>
    <col min="14341" max="14344" width="11.42578125" style="30"/>
    <col min="14345" max="14345" width="12.42578125" style="30" bestFit="1" customWidth="1"/>
    <col min="14346" max="14346" width="7.140625" style="30" customWidth="1"/>
    <col min="14347" max="14593" width="11.42578125" style="30"/>
    <col min="14594" max="14594" width="2.140625" style="30" customWidth="1"/>
    <col min="14595" max="14595" width="11.42578125" style="30"/>
    <col min="14596" max="14596" width="13.42578125" style="30" customWidth="1"/>
    <col min="14597" max="14600" width="11.42578125" style="30"/>
    <col min="14601" max="14601" width="12.42578125" style="30" bestFit="1" customWidth="1"/>
    <col min="14602" max="14602" width="7.140625" style="30" customWidth="1"/>
    <col min="14603" max="14849" width="11.42578125" style="30"/>
    <col min="14850" max="14850" width="2.140625" style="30" customWidth="1"/>
    <col min="14851" max="14851" width="11.42578125" style="30"/>
    <col min="14852" max="14852" width="13.42578125" style="30" customWidth="1"/>
    <col min="14853" max="14856" width="11.42578125" style="30"/>
    <col min="14857" max="14857" width="12.42578125" style="30" bestFit="1" customWidth="1"/>
    <col min="14858" max="14858" width="7.140625" style="30" customWidth="1"/>
    <col min="14859" max="15105" width="11.42578125" style="30"/>
    <col min="15106" max="15106" width="2.140625" style="30" customWidth="1"/>
    <col min="15107" max="15107" width="11.42578125" style="30"/>
    <col min="15108" max="15108" width="13.42578125" style="30" customWidth="1"/>
    <col min="15109" max="15112" width="11.42578125" style="30"/>
    <col min="15113" max="15113" width="12.42578125" style="30" bestFit="1" customWidth="1"/>
    <col min="15114" max="15114" width="7.140625" style="30" customWidth="1"/>
    <col min="15115" max="15361" width="11.42578125" style="30"/>
    <col min="15362" max="15362" width="2.140625" style="30" customWidth="1"/>
    <col min="15363" max="15363" width="11.42578125" style="30"/>
    <col min="15364" max="15364" width="13.42578125" style="30" customWidth="1"/>
    <col min="15365" max="15368" width="11.42578125" style="30"/>
    <col min="15369" max="15369" width="12.42578125" style="30" bestFit="1" customWidth="1"/>
    <col min="15370" max="15370" width="7.140625" style="30" customWidth="1"/>
    <col min="15371" max="15617" width="11.42578125" style="30"/>
    <col min="15618" max="15618" width="2.140625" style="30" customWidth="1"/>
    <col min="15619" max="15619" width="11.42578125" style="30"/>
    <col min="15620" max="15620" width="13.42578125" style="30" customWidth="1"/>
    <col min="15621" max="15624" width="11.42578125" style="30"/>
    <col min="15625" max="15625" width="12.42578125" style="30" bestFit="1" customWidth="1"/>
    <col min="15626" max="15626" width="7.140625" style="30" customWidth="1"/>
    <col min="15627" max="15873" width="11.42578125" style="30"/>
    <col min="15874" max="15874" width="2.140625" style="30" customWidth="1"/>
    <col min="15875" max="15875" width="11.42578125" style="30"/>
    <col min="15876" max="15876" width="13.42578125" style="30" customWidth="1"/>
    <col min="15877" max="15880" width="11.42578125" style="30"/>
    <col min="15881" max="15881" width="12.42578125" style="30" bestFit="1" customWidth="1"/>
    <col min="15882" max="15882" width="7.140625" style="30" customWidth="1"/>
    <col min="15883" max="16129" width="11.42578125" style="30"/>
    <col min="16130" max="16130" width="2.140625" style="30" customWidth="1"/>
    <col min="16131" max="16131" width="11.42578125" style="30"/>
    <col min="16132" max="16132" width="13.42578125" style="30" customWidth="1"/>
    <col min="16133" max="16136" width="11.42578125" style="30"/>
    <col min="16137" max="16137" width="12.42578125" style="30" bestFit="1" customWidth="1"/>
    <col min="16138" max="16138" width="7.140625" style="30" customWidth="1"/>
    <col min="16139" max="16384" width="11.42578125" style="30"/>
  </cols>
  <sheetData>
    <row r="1" spans="1:15" ht="16.5" customHeight="1" thickBot="1" x14ac:dyDescent="0.25"/>
    <row r="2" spans="1:15" s="32" customFormat="1" ht="19.5" thickBot="1" x14ac:dyDescent="0.35">
      <c r="A2" s="284" t="s">
        <v>364</v>
      </c>
      <c r="B2" s="763"/>
      <c r="C2" s="763"/>
      <c r="D2" s="763"/>
      <c r="E2" s="763"/>
      <c r="F2" s="764"/>
      <c r="G2" s="765"/>
      <c r="H2" s="765"/>
      <c r="I2" s="765"/>
      <c r="J2" s="766"/>
      <c r="K2" s="763"/>
      <c r="L2" s="763"/>
      <c r="M2" s="763"/>
      <c r="N2" s="817"/>
      <c r="O2" s="767"/>
    </row>
    <row r="3" spans="1:15" s="32" customFormat="1" ht="15" x14ac:dyDescent="0.25">
      <c r="F3" s="33"/>
      <c r="G3" s="36"/>
      <c r="H3" s="36"/>
      <c r="I3" s="70"/>
      <c r="J3" s="37"/>
      <c r="N3" s="81"/>
    </row>
    <row r="4" spans="1:15" s="32" customFormat="1" ht="16.5" thickBot="1" x14ac:dyDescent="0.3">
      <c r="A4" s="286" t="s">
        <v>383</v>
      </c>
      <c r="F4" s="33"/>
      <c r="G4" s="36"/>
      <c r="H4" s="36"/>
      <c r="I4" s="70"/>
      <c r="J4" s="37"/>
      <c r="N4" s="81"/>
    </row>
    <row r="5" spans="1:15" s="32" customFormat="1" ht="16.5" thickBot="1" x14ac:dyDescent="0.3">
      <c r="A5" s="1617">
        <v>1</v>
      </c>
      <c r="B5" s="1618"/>
      <c r="C5" s="770">
        <v>2</v>
      </c>
      <c r="D5" s="770">
        <v>3</v>
      </c>
      <c r="E5" s="770"/>
      <c r="F5" s="770">
        <v>4</v>
      </c>
      <c r="G5" s="773">
        <v>5</v>
      </c>
      <c r="H5" s="771">
        <v>6</v>
      </c>
      <c r="I5" s="772" t="s">
        <v>376</v>
      </c>
      <c r="J5" s="818" t="s">
        <v>377</v>
      </c>
      <c r="K5" s="771" t="s">
        <v>275</v>
      </c>
      <c r="L5" s="770">
        <v>10</v>
      </c>
      <c r="M5" s="1610">
        <v>11</v>
      </c>
      <c r="N5" s="1611"/>
      <c r="O5" s="1612"/>
    </row>
    <row r="6" spans="1:15" s="32" customFormat="1" ht="93.6" customHeight="1" thickBot="1" x14ac:dyDescent="0.3">
      <c r="A6" s="1619" t="s">
        <v>167</v>
      </c>
      <c r="B6" s="1620"/>
      <c r="C6" s="75" t="s">
        <v>169</v>
      </c>
      <c r="D6" s="75" t="s">
        <v>168</v>
      </c>
      <c r="E6" s="75"/>
      <c r="F6" s="75" t="s">
        <v>170</v>
      </c>
      <c r="G6" s="75" t="s">
        <v>378</v>
      </c>
      <c r="H6" s="774" t="s">
        <v>379</v>
      </c>
      <c r="I6" s="76" t="s">
        <v>381</v>
      </c>
      <c r="J6" s="774" t="s">
        <v>380</v>
      </c>
      <c r="K6" s="76" t="s">
        <v>173</v>
      </c>
      <c r="L6" s="75" t="s">
        <v>171</v>
      </c>
      <c r="M6" s="1613" t="s">
        <v>30</v>
      </c>
      <c r="N6" s="1517"/>
      <c r="O6" s="1592"/>
    </row>
    <row r="7" spans="1:15" s="32" customFormat="1" ht="15" x14ac:dyDescent="0.25">
      <c r="A7" s="1621"/>
      <c r="B7" s="1622"/>
      <c r="C7" s="74"/>
      <c r="D7" s="775"/>
      <c r="E7" s="775"/>
      <c r="F7" s="74"/>
      <c r="G7" s="77"/>
      <c r="H7" s="780"/>
      <c r="I7" s="1166">
        <f t="shared" ref="I7:I17" si="0">G7*H7</f>
        <v>0</v>
      </c>
      <c r="J7" s="819" t="str">
        <f>IF(G7=0," ",100%-H7)</f>
        <v xml:space="preserve"> </v>
      </c>
      <c r="K7" s="1077" t="str">
        <f t="shared" ref="K7:K17" si="1">IF(J7=" ","-",G7*J7)</f>
        <v>-</v>
      </c>
      <c r="L7" s="77"/>
      <c r="M7" s="1605"/>
      <c r="N7" s="1347"/>
      <c r="O7" s="1350"/>
    </row>
    <row r="8" spans="1:15" s="32" customFormat="1" ht="15" x14ac:dyDescent="0.25">
      <c r="A8" s="1608"/>
      <c r="B8" s="1609"/>
      <c r="C8" s="71"/>
      <c r="D8" s="776"/>
      <c r="E8" s="776"/>
      <c r="F8" s="71"/>
      <c r="G8" s="78"/>
      <c r="H8" s="778"/>
      <c r="I8" s="1167">
        <f t="shared" si="0"/>
        <v>0</v>
      </c>
      <c r="J8" s="819" t="str">
        <f t="shared" ref="J8:J17" si="2">IF(G8=0," ",100%-H8)</f>
        <v xml:space="preserve"> </v>
      </c>
      <c r="K8" s="1078" t="str">
        <f t="shared" si="1"/>
        <v>-</v>
      </c>
      <c r="L8" s="78"/>
      <c r="M8" s="1605"/>
      <c r="N8" s="1347"/>
      <c r="O8" s="1350"/>
    </row>
    <row r="9" spans="1:15" s="32" customFormat="1" ht="15" x14ac:dyDescent="0.25">
      <c r="A9" s="1608"/>
      <c r="B9" s="1609"/>
      <c r="C9" s="71"/>
      <c r="D9" s="776"/>
      <c r="E9" s="776"/>
      <c r="F9" s="71"/>
      <c r="G9" s="78"/>
      <c r="H9" s="778"/>
      <c r="I9" s="1167">
        <f t="shared" si="0"/>
        <v>0</v>
      </c>
      <c r="J9" s="819" t="str">
        <f t="shared" si="2"/>
        <v xml:space="preserve"> </v>
      </c>
      <c r="K9" s="1078" t="str">
        <f t="shared" si="1"/>
        <v>-</v>
      </c>
      <c r="L9" s="78"/>
      <c r="M9" s="1605"/>
      <c r="N9" s="1347"/>
      <c r="O9" s="1350"/>
    </row>
    <row r="10" spans="1:15" s="32" customFormat="1" ht="15" x14ac:dyDescent="0.25">
      <c r="A10" s="1608"/>
      <c r="B10" s="1609"/>
      <c r="C10" s="71"/>
      <c r="D10" s="776"/>
      <c r="E10" s="776"/>
      <c r="F10" s="71"/>
      <c r="G10" s="78"/>
      <c r="H10" s="778"/>
      <c r="I10" s="1167">
        <f t="shared" si="0"/>
        <v>0</v>
      </c>
      <c r="J10" s="819" t="str">
        <f t="shared" si="2"/>
        <v xml:space="preserve"> </v>
      </c>
      <c r="K10" s="1078" t="str">
        <f t="shared" si="1"/>
        <v>-</v>
      </c>
      <c r="L10" s="78"/>
      <c r="M10" s="1605"/>
      <c r="N10" s="1347"/>
      <c r="O10" s="1350"/>
    </row>
    <row r="11" spans="1:15" s="32" customFormat="1" ht="15" x14ac:dyDescent="0.25">
      <c r="A11" s="1608"/>
      <c r="B11" s="1609"/>
      <c r="C11" s="71"/>
      <c r="D11" s="776"/>
      <c r="E11" s="776"/>
      <c r="F11" s="71"/>
      <c r="G11" s="78"/>
      <c r="H11" s="778"/>
      <c r="I11" s="1167">
        <f t="shared" si="0"/>
        <v>0</v>
      </c>
      <c r="J11" s="819" t="str">
        <f t="shared" si="2"/>
        <v xml:space="preserve"> </v>
      </c>
      <c r="K11" s="1078" t="str">
        <f t="shared" si="1"/>
        <v>-</v>
      </c>
      <c r="L11" s="78"/>
      <c r="M11" s="1605"/>
      <c r="N11" s="1347"/>
      <c r="O11" s="1350"/>
    </row>
    <row r="12" spans="1:15" s="32" customFormat="1" ht="15" x14ac:dyDescent="0.25">
      <c r="A12" s="1608"/>
      <c r="B12" s="1609"/>
      <c r="C12" s="71"/>
      <c r="D12" s="776"/>
      <c r="E12" s="776"/>
      <c r="F12" s="71"/>
      <c r="G12" s="78"/>
      <c r="H12" s="778"/>
      <c r="I12" s="1167">
        <f t="shared" si="0"/>
        <v>0</v>
      </c>
      <c r="J12" s="819" t="str">
        <f t="shared" si="2"/>
        <v xml:space="preserve"> </v>
      </c>
      <c r="K12" s="1078" t="str">
        <f t="shared" si="1"/>
        <v>-</v>
      </c>
      <c r="L12" s="78"/>
      <c r="M12" s="1605"/>
      <c r="N12" s="1347"/>
      <c r="O12" s="1350"/>
    </row>
    <row r="13" spans="1:15" s="32" customFormat="1" ht="15" x14ac:dyDescent="0.25">
      <c r="A13" s="1608"/>
      <c r="B13" s="1609"/>
      <c r="C13" s="71"/>
      <c r="D13" s="776"/>
      <c r="E13" s="776"/>
      <c r="F13" s="71"/>
      <c r="G13" s="78"/>
      <c r="H13" s="778"/>
      <c r="I13" s="1167">
        <f t="shared" si="0"/>
        <v>0</v>
      </c>
      <c r="J13" s="819" t="str">
        <f t="shared" si="2"/>
        <v xml:space="preserve"> </v>
      </c>
      <c r="K13" s="1078" t="str">
        <f t="shared" si="1"/>
        <v>-</v>
      </c>
      <c r="L13" s="78"/>
      <c r="M13" s="1605"/>
      <c r="N13" s="1347"/>
      <c r="O13" s="1350"/>
    </row>
    <row r="14" spans="1:15" s="32" customFormat="1" ht="15" x14ac:dyDescent="0.25">
      <c r="A14" s="1608"/>
      <c r="B14" s="1609"/>
      <c r="C14" s="71"/>
      <c r="D14" s="776"/>
      <c r="E14" s="776"/>
      <c r="F14" s="71"/>
      <c r="G14" s="78"/>
      <c r="H14" s="778"/>
      <c r="I14" s="1167">
        <f t="shared" si="0"/>
        <v>0</v>
      </c>
      <c r="J14" s="819" t="str">
        <f t="shared" si="2"/>
        <v xml:space="preserve"> </v>
      </c>
      <c r="K14" s="1078" t="str">
        <f t="shared" si="1"/>
        <v>-</v>
      </c>
      <c r="L14" s="78"/>
      <c r="M14" s="1605"/>
      <c r="N14" s="1347"/>
      <c r="O14" s="1350"/>
    </row>
    <row r="15" spans="1:15" s="32" customFormat="1" ht="15" x14ac:dyDescent="0.25">
      <c r="A15" s="1608"/>
      <c r="B15" s="1609"/>
      <c r="C15" s="71"/>
      <c r="D15" s="776"/>
      <c r="E15" s="776"/>
      <c r="F15" s="71"/>
      <c r="G15" s="78"/>
      <c r="H15" s="778"/>
      <c r="I15" s="1167">
        <f t="shared" si="0"/>
        <v>0</v>
      </c>
      <c r="J15" s="819" t="str">
        <f t="shared" si="2"/>
        <v xml:space="preserve"> </v>
      </c>
      <c r="K15" s="1078" t="str">
        <f t="shared" si="1"/>
        <v>-</v>
      </c>
      <c r="L15" s="78"/>
      <c r="M15" s="1605"/>
      <c r="N15" s="1347"/>
      <c r="O15" s="1350"/>
    </row>
    <row r="16" spans="1:15" s="32" customFormat="1" ht="15" x14ac:dyDescent="0.25">
      <c r="A16" s="1608"/>
      <c r="B16" s="1609"/>
      <c r="C16" s="71"/>
      <c r="D16" s="776"/>
      <c r="E16" s="776"/>
      <c r="F16" s="71"/>
      <c r="G16" s="78"/>
      <c r="H16" s="778"/>
      <c r="I16" s="1167">
        <f t="shared" si="0"/>
        <v>0</v>
      </c>
      <c r="J16" s="819" t="str">
        <f t="shared" si="2"/>
        <v xml:space="preserve"> </v>
      </c>
      <c r="K16" s="1078" t="str">
        <f t="shared" si="1"/>
        <v>-</v>
      </c>
      <c r="L16" s="78"/>
      <c r="M16" s="1605"/>
      <c r="N16" s="1347"/>
      <c r="O16" s="1350"/>
    </row>
    <row r="17" spans="1:15" s="32" customFormat="1" ht="15.75" thickBot="1" x14ac:dyDescent="0.3">
      <c r="A17" s="1614"/>
      <c r="B17" s="1615"/>
      <c r="C17" s="72"/>
      <c r="D17" s="777"/>
      <c r="E17" s="777"/>
      <c r="F17" s="72"/>
      <c r="G17" s="79"/>
      <c r="H17" s="779"/>
      <c r="I17" s="1168">
        <f t="shared" si="0"/>
        <v>0</v>
      </c>
      <c r="J17" s="819" t="str">
        <f t="shared" si="2"/>
        <v xml:space="preserve"> </v>
      </c>
      <c r="K17" s="1079" t="str">
        <f t="shared" si="1"/>
        <v>-</v>
      </c>
      <c r="L17" s="79"/>
      <c r="M17" s="1606"/>
      <c r="N17" s="1361"/>
      <c r="O17" s="1607"/>
    </row>
    <row r="18" spans="1:15" s="32" customFormat="1" ht="13.5" thickBot="1" x14ac:dyDescent="0.25">
      <c r="A18" s="80" t="s">
        <v>172</v>
      </c>
      <c r="B18" s="821"/>
      <c r="C18" s="821"/>
      <c r="D18" s="821"/>
      <c r="E18" s="821"/>
      <c r="F18" s="822"/>
      <c r="G18" s="823">
        <f>SUM(G7:G17)</f>
        <v>0</v>
      </c>
      <c r="H18" s="824"/>
      <c r="I18" s="823">
        <f>SUM(I7:I17)</f>
        <v>0</v>
      </c>
      <c r="J18" s="822"/>
      <c r="K18" s="823">
        <f>SUM(K7:K17)</f>
        <v>0</v>
      </c>
      <c r="L18" s="823">
        <f t="shared" ref="L18" si="3">SUM(L7:L17)</f>
        <v>0</v>
      </c>
    </row>
    <row r="19" spans="1:15" s="32" customFormat="1" ht="12.75" x14ac:dyDescent="0.2">
      <c r="F19" s="73"/>
      <c r="G19" s="36"/>
      <c r="H19" s="36"/>
      <c r="I19" s="70"/>
      <c r="J19" s="37"/>
    </row>
    <row r="20" spans="1:15" s="32" customFormat="1" ht="16.5" thickBot="1" x14ac:dyDescent="0.3">
      <c r="A20" s="286" t="s">
        <v>382</v>
      </c>
      <c r="F20" s="73"/>
      <c r="G20" s="36"/>
      <c r="H20" s="36"/>
      <c r="I20" s="70"/>
      <c r="J20" s="37"/>
    </row>
    <row r="21" spans="1:15" s="32" customFormat="1" ht="12.75" x14ac:dyDescent="0.2">
      <c r="A21" s="31"/>
      <c r="B21" s="800" t="s">
        <v>385</v>
      </c>
      <c r="C21" s="801"/>
      <c r="D21" s="802"/>
      <c r="E21" s="801"/>
      <c r="F21" s="798">
        <f>K18</f>
        <v>0</v>
      </c>
      <c r="G21" s="1604" t="s">
        <v>189</v>
      </c>
      <c r="H21" s="1505"/>
      <c r="I21" s="1505"/>
      <c r="J21" s="1505"/>
      <c r="K21" s="1505"/>
      <c r="L21" s="1505"/>
      <c r="M21" s="1505"/>
      <c r="N21" s="1506"/>
    </row>
    <row r="22" spans="1:15" s="32" customFormat="1" ht="12.75" x14ac:dyDescent="0.2">
      <c r="A22" s="31"/>
      <c r="B22" s="795" t="s">
        <v>386</v>
      </c>
      <c r="C22" s="786"/>
      <c r="D22" s="796"/>
      <c r="E22" s="786"/>
      <c r="F22" s="799"/>
      <c r="G22" s="1507"/>
      <c r="H22" s="1508"/>
      <c r="I22" s="1508"/>
      <c r="J22" s="1508"/>
      <c r="K22" s="1508"/>
      <c r="L22" s="1508"/>
      <c r="M22" s="1508"/>
      <c r="N22" s="1509"/>
    </row>
    <row r="23" spans="1:15" s="32" customFormat="1" ht="13.5" thickBot="1" x14ac:dyDescent="0.25">
      <c r="A23" s="31"/>
      <c r="B23" s="803" t="s">
        <v>384</v>
      </c>
      <c r="C23" s="804"/>
      <c r="D23" s="805"/>
      <c r="E23" s="804"/>
      <c r="F23" s="806">
        <f>F21+F22</f>
        <v>0</v>
      </c>
      <c r="G23" s="1510"/>
      <c r="H23" s="1511"/>
      <c r="I23" s="1511"/>
      <c r="J23" s="1511"/>
      <c r="K23" s="1511"/>
      <c r="L23" s="1511"/>
      <c r="M23" s="1511"/>
      <c r="N23" s="1512"/>
    </row>
    <row r="24" spans="1:15" s="32" customFormat="1" ht="13.5" thickBot="1" x14ac:dyDescent="0.25">
      <c r="A24" s="31"/>
      <c r="F24" s="38"/>
      <c r="G24" s="36"/>
      <c r="H24" s="36"/>
      <c r="I24" s="36"/>
      <c r="J24" s="37"/>
    </row>
    <row r="25" spans="1:15" s="32" customFormat="1" ht="15.75" x14ac:dyDescent="0.25">
      <c r="A25" s="286" t="s">
        <v>166</v>
      </c>
      <c r="F25" s="820">
        <f>L18</f>
        <v>0</v>
      </c>
      <c r="G25" s="1604" t="s">
        <v>189</v>
      </c>
      <c r="H25" s="1505"/>
      <c r="I25" s="1505"/>
      <c r="J25" s="1505"/>
      <c r="K25" s="1505"/>
      <c r="L25" s="1505"/>
      <c r="M25" s="1505"/>
      <c r="N25" s="1506"/>
    </row>
    <row r="26" spans="1:15" s="32" customFormat="1" ht="12.75" x14ac:dyDescent="0.2">
      <c r="F26" s="33"/>
      <c r="G26" s="1507"/>
      <c r="H26" s="1508"/>
      <c r="I26" s="1508"/>
      <c r="J26" s="1508"/>
      <c r="K26" s="1508"/>
      <c r="L26" s="1508"/>
      <c r="M26" s="1508"/>
      <c r="N26" s="1509"/>
    </row>
    <row r="27" spans="1:15" s="32" customFormat="1" ht="13.5" thickBot="1" x14ac:dyDescent="0.25">
      <c r="F27" s="33"/>
      <c r="G27" s="1510"/>
      <c r="H27" s="1511"/>
      <c r="I27" s="1511"/>
      <c r="J27" s="1511"/>
      <c r="K27" s="1511"/>
      <c r="L27" s="1511"/>
      <c r="M27" s="1511"/>
      <c r="N27" s="1512"/>
    </row>
    <row r="28" spans="1:15" s="32" customFormat="1" ht="15" x14ac:dyDescent="0.2">
      <c r="F28" s="33"/>
      <c r="G28" s="762"/>
      <c r="H28" s="762"/>
      <c r="I28" s="762"/>
      <c r="J28" s="762"/>
    </row>
    <row r="29" spans="1:15" s="32" customFormat="1" ht="16.5" thickBot="1" x14ac:dyDescent="0.3">
      <c r="A29" s="286" t="s">
        <v>390</v>
      </c>
      <c r="F29" s="33"/>
      <c r="G29" s="36"/>
      <c r="H29" s="36"/>
      <c r="I29" s="36"/>
      <c r="J29" s="37"/>
    </row>
    <row r="30" spans="1:15" s="32" customFormat="1" ht="12.75" x14ac:dyDescent="0.2">
      <c r="A30" s="791" t="s">
        <v>565</v>
      </c>
      <c r="B30" s="768"/>
      <c r="C30" s="768"/>
      <c r="D30" s="768"/>
      <c r="E30" s="768"/>
      <c r="F30" s="792"/>
      <c r="G30" s="1604" t="s">
        <v>189</v>
      </c>
      <c r="H30" s="1505"/>
      <c r="I30" s="1505"/>
      <c r="J30" s="1505"/>
      <c r="K30" s="1505"/>
      <c r="L30" s="1505"/>
      <c r="M30" s="1505"/>
      <c r="N30" s="1506"/>
    </row>
    <row r="31" spans="1:15" s="32" customFormat="1" ht="12.75" x14ac:dyDescent="0.2">
      <c r="A31" s="795" t="s">
        <v>365</v>
      </c>
      <c r="B31" s="786"/>
      <c r="C31" s="786"/>
      <c r="D31" s="786"/>
      <c r="E31" s="786"/>
      <c r="F31" s="783">
        <f>Feuil6!E20</f>
        <v>0</v>
      </c>
      <c r="G31" s="1507"/>
      <c r="H31" s="1508"/>
      <c r="I31" s="1508"/>
      <c r="J31" s="1508"/>
      <c r="K31" s="1508"/>
      <c r="L31" s="1508"/>
      <c r="M31" s="1508"/>
      <c r="N31" s="1509"/>
    </row>
    <row r="32" spans="1:15" s="32" customFormat="1" ht="12.75" x14ac:dyDescent="0.2">
      <c r="A32" s="407" t="s">
        <v>566</v>
      </c>
      <c r="F32" s="782"/>
      <c r="G32" s="1507"/>
      <c r="H32" s="1508"/>
      <c r="I32" s="1508"/>
      <c r="J32" s="1508"/>
      <c r="K32" s="1508"/>
      <c r="L32" s="1508"/>
      <c r="M32" s="1508"/>
      <c r="N32" s="1509"/>
    </row>
    <row r="33" spans="1:14" s="32" customFormat="1" ht="12.75" x14ac:dyDescent="0.2">
      <c r="A33" s="795" t="s">
        <v>391</v>
      </c>
      <c r="B33" s="786"/>
      <c r="C33" s="786"/>
      <c r="D33" s="786"/>
      <c r="E33" s="786"/>
      <c r="F33" s="783">
        <f>Feuil5!C68</f>
        <v>0</v>
      </c>
      <c r="G33" s="1507"/>
      <c r="H33" s="1508"/>
      <c r="I33" s="1508"/>
      <c r="J33" s="1508"/>
      <c r="K33" s="1508"/>
      <c r="L33" s="1508"/>
      <c r="M33" s="1508"/>
      <c r="N33" s="1509"/>
    </row>
    <row r="34" spans="1:14" s="32" customFormat="1" ht="12.75" x14ac:dyDescent="0.2">
      <c r="A34" s="407" t="s">
        <v>567</v>
      </c>
      <c r="F34" s="782"/>
      <c r="G34" s="1507"/>
      <c r="H34" s="1508"/>
      <c r="I34" s="1508"/>
      <c r="J34" s="1508"/>
      <c r="K34" s="1508"/>
      <c r="L34" s="1508"/>
      <c r="M34" s="1508"/>
      <c r="N34" s="1509"/>
    </row>
    <row r="35" spans="1:14" s="32" customFormat="1" ht="12.75" x14ac:dyDescent="0.2">
      <c r="A35" s="795" t="s">
        <v>367</v>
      </c>
      <c r="B35" s="786"/>
      <c r="C35" s="786"/>
      <c r="D35" s="786"/>
      <c r="E35" s="786"/>
      <c r="F35" s="783">
        <f>Feuil5!AA70+Feuil5!AY70+Feuil5!BW70+Feuil5!CU70</f>
        <v>0</v>
      </c>
      <c r="G35" s="1507"/>
      <c r="H35" s="1508"/>
      <c r="I35" s="1508"/>
      <c r="J35" s="1508"/>
      <c r="K35" s="1508"/>
      <c r="L35" s="1508"/>
      <c r="M35" s="1508"/>
      <c r="N35" s="1509"/>
    </row>
    <row r="36" spans="1:14" s="32" customFormat="1" ht="12.75" x14ac:dyDescent="0.2">
      <c r="A36" s="793" t="s">
        <v>568</v>
      </c>
      <c r="B36" s="31"/>
      <c r="C36" s="31"/>
      <c r="D36" s="31"/>
      <c r="E36" s="31"/>
      <c r="F36" s="789"/>
      <c r="G36" s="1507"/>
      <c r="H36" s="1508"/>
      <c r="I36" s="1508"/>
      <c r="J36" s="1508"/>
      <c r="K36" s="1508"/>
      <c r="L36" s="1508"/>
      <c r="M36" s="1508"/>
      <c r="N36" s="1509"/>
    </row>
    <row r="37" spans="1:14" s="32" customFormat="1" ht="12.75" x14ac:dyDescent="0.2">
      <c r="A37" s="797" t="s">
        <v>579</v>
      </c>
      <c r="B37" s="405"/>
      <c r="C37" s="405"/>
      <c r="D37" s="405"/>
      <c r="E37" s="405"/>
      <c r="F37" s="790">
        <f>F31+F33+F35</f>
        <v>0</v>
      </c>
      <c r="G37" s="1507"/>
      <c r="H37" s="1508"/>
      <c r="I37" s="1508"/>
      <c r="J37" s="1508"/>
      <c r="K37" s="1508"/>
      <c r="L37" s="1508"/>
      <c r="M37" s="1508"/>
      <c r="N37" s="1509"/>
    </row>
    <row r="38" spans="1:14" s="32" customFormat="1" ht="12.75" x14ac:dyDescent="0.2">
      <c r="A38" s="407" t="s">
        <v>569</v>
      </c>
      <c r="F38" s="782"/>
      <c r="G38" s="1507"/>
      <c r="H38" s="1508"/>
      <c r="I38" s="1508"/>
      <c r="J38" s="1508"/>
      <c r="K38" s="1508"/>
      <c r="L38" s="1508"/>
      <c r="M38" s="1508"/>
      <c r="N38" s="1509"/>
    </row>
    <row r="39" spans="1:14" s="32" customFormat="1" ht="13.5" thickBot="1" x14ac:dyDescent="0.25">
      <c r="A39" s="794" t="s">
        <v>392</v>
      </c>
      <c r="B39" s="788"/>
      <c r="C39" s="788"/>
      <c r="D39" s="788"/>
      <c r="E39" s="788"/>
      <c r="F39" s="807">
        <v>0</v>
      </c>
      <c r="G39" s="1510"/>
      <c r="H39" s="1511"/>
      <c r="I39" s="1511"/>
      <c r="J39" s="1511"/>
      <c r="K39" s="1511"/>
      <c r="L39" s="1511"/>
      <c r="M39" s="1511"/>
      <c r="N39" s="1512"/>
    </row>
    <row r="40" spans="1:14" s="32" customFormat="1" ht="12.75" x14ac:dyDescent="0.2">
      <c r="G40" s="73"/>
      <c r="H40" s="36"/>
      <c r="I40" s="36"/>
      <c r="J40" s="36"/>
      <c r="K40" s="37"/>
    </row>
    <row r="41" spans="1:14" s="32" customFormat="1" ht="16.5" thickBot="1" x14ac:dyDescent="0.3">
      <c r="A41" s="286" t="s">
        <v>387</v>
      </c>
      <c r="G41" s="787"/>
      <c r="H41" s="36"/>
      <c r="I41" s="36"/>
      <c r="J41" s="36"/>
      <c r="K41" s="37"/>
    </row>
    <row r="42" spans="1:14" s="32" customFormat="1" ht="12.75" x14ac:dyDescent="0.2">
      <c r="A42" s="791" t="s">
        <v>570</v>
      </c>
      <c r="B42" s="768"/>
      <c r="C42" s="768"/>
      <c r="D42" s="768"/>
      <c r="E42" s="768"/>
      <c r="F42" s="792"/>
      <c r="G42" s="1604" t="s">
        <v>189</v>
      </c>
      <c r="H42" s="1505"/>
      <c r="I42" s="1505"/>
      <c r="J42" s="1505"/>
      <c r="K42" s="1505"/>
      <c r="L42" s="1505"/>
      <c r="M42" s="1505"/>
      <c r="N42" s="1506"/>
    </row>
    <row r="43" spans="1:14" s="32" customFormat="1" ht="12.75" x14ac:dyDescent="0.2">
      <c r="A43" s="795" t="s">
        <v>395</v>
      </c>
      <c r="B43" s="786"/>
      <c r="C43" s="786"/>
      <c r="D43" s="786"/>
      <c r="E43" s="786"/>
      <c r="F43" s="783">
        <f>Feuil6!F20+Feuil5!E28+Feuil5!AC28+Feuil5!BA28+Feuil5!BY28+Feuil5!CW28+Feuil5!DU28+Feuil5!ES28+Feuil5!FQ28+Feuil5!GO28+Feuil5!HM28</f>
        <v>0</v>
      </c>
      <c r="G43" s="1507"/>
      <c r="H43" s="1508"/>
      <c r="I43" s="1508"/>
      <c r="J43" s="1508"/>
      <c r="K43" s="1508"/>
      <c r="L43" s="1508"/>
      <c r="M43" s="1508"/>
      <c r="N43" s="1509"/>
    </row>
    <row r="44" spans="1:14" s="32" customFormat="1" ht="12.75" x14ac:dyDescent="0.2">
      <c r="A44" s="407" t="s">
        <v>571</v>
      </c>
      <c r="F44" s="782"/>
      <c r="G44" s="1507"/>
      <c r="H44" s="1508"/>
      <c r="I44" s="1508"/>
      <c r="J44" s="1508"/>
      <c r="K44" s="1508"/>
      <c r="L44" s="1508"/>
      <c r="M44" s="1508"/>
      <c r="N44" s="1509"/>
    </row>
    <row r="45" spans="1:14" s="32" customFormat="1" ht="12.75" x14ac:dyDescent="0.2">
      <c r="A45" s="795" t="s">
        <v>366</v>
      </c>
      <c r="B45" s="786"/>
      <c r="C45" s="786"/>
      <c r="D45" s="786"/>
      <c r="E45" s="786"/>
      <c r="F45" s="783">
        <f>Feuil5!F68+Feuil5!E68</f>
        <v>0</v>
      </c>
      <c r="G45" s="1507"/>
      <c r="H45" s="1508"/>
      <c r="I45" s="1508"/>
      <c r="J45" s="1508"/>
      <c r="K45" s="1508"/>
      <c r="L45" s="1508"/>
      <c r="M45" s="1508"/>
      <c r="N45" s="1509"/>
    </row>
    <row r="46" spans="1:14" s="32" customFormat="1" ht="12.75" x14ac:dyDescent="0.2">
      <c r="A46" s="407" t="s">
        <v>572</v>
      </c>
      <c r="F46" s="782"/>
      <c r="G46" s="1507"/>
      <c r="H46" s="1508"/>
      <c r="I46" s="1508"/>
      <c r="J46" s="1508"/>
      <c r="K46" s="1508"/>
      <c r="L46" s="1508"/>
      <c r="M46" s="1508"/>
      <c r="N46" s="1509"/>
    </row>
    <row r="47" spans="1:14" s="32" customFormat="1" ht="12.75" x14ac:dyDescent="0.2">
      <c r="A47" s="795" t="s">
        <v>393</v>
      </c>
      <c r="B47" s="786"/>
      <c r="C47" s="786"/>
      <c r="D47" s="786"/>
      <c r="E47" s="786"/>
      <c r="F47" s="783">
        <f>Feuil5!AD70+Feuil5!BB70+Feuil5!BZ70+Feuil5!CX70+Feuil5!AC70+Feuil5!BA70+Feuil5!BY70+Feuil5!CW70</f>
        <v>0</v>
      </c>
      <c r="G47" s="1507"/>
      <c r="H47" s="1508"/>
      <c r="I47" s="1508"/>
      <c r="J47" s="1508"/>
      <c r="K47" s="1508"/>
      <c r="L47" s="1508"/>
      <c r="M47" s="1508"/>
      <c r="N47" s="1509"/>
    </row>
    <row r="48" spans="1:14" s="32" customFormat="1" ht="12.75" x14ac:dyDescent="0.2">
      <c r="A48" s="793" t="s">
        <v>573</v>
      </c>
      <c r="B48" s="31"/>
      <c r="C48" s="31"/>
      <c r="D48" s="31"/>
      <c r="E48" s="31"/>
      <c r="F48" s="789"/>
      <c r="G48" s="1507"/>
      <c r="H48" s="1508"/>
      <c r="I48" s="1508"/>
      <c r="J48" s="1508"/>
      <c r="K48" s="1508"/>
      <c r="L48" s="1508"/>
      <c r="M48" s="1508"/>
      <c r="N48" s="1509"/>
    </row>
    <row r="49" spans="1:14" s="32" customFormat="1" ht="13.5" thickBot="1" x14ac:dyDescent="0.25">
      <c r="A49" s="803"/>
      <c r="B49" s="804"/>
      <c r="C49" s="804"/>
      <c r="D49" s="804"/>
      <c r="E49" s="804"/>
      <c r="F49" s="808">
        <f>F43+F45+F47</f>
        <v>0</v>
      </c>
      <c r="G49" s="1510"/>
      <c r="H49" s="1511"/>
      <c r="I49" s="1511"/>
      <c r="J49" s="1511"/>
      <c r="K49" s="1511"/>
      <c r="L49" s="1511"/>
      <c r="M49" s="1511"/>
      <c r="N49" s="1512"/>
    </row>
    <row r="50" spans="1:14" s="32" customFormat="1" ht="12.75" x14ac:dyDescent="0.2">
      <c r="G50" s="787"/>
      <c r="H50" s="36"/>
      <c r="I50" s="36"/>
      <c r="J50" s="36"/>
      <c r="K50" s="37"/>
    </row>
    <row r="51" spans="1:14" s="32" customFormat="1" ht="16.5" thickBot="1" x14ac:dyDescent="0.3">
      <c r="A51" s="781" t="s">
        <v>388</v>
      </c>
      <c r="B51" s="33"/>
      <c r="C51" s="33"/>
      <c r="G51" s="787"/>
      <c r="H51" s="36"/>
      <c r="I51" s="36"/>
      <c r="J51" s="36"/>
      <c r="K51" s="37"/>
    </row>
    <row r="52" spans="1:14" s="32" customFormat="1" ht="12.75" x14ac:dyDescent="0.2">
      <c r="A52" s="791" t="s">
        <v>394</v>
      </c>
      <c r="B52" s="768"/>
      <c r="C52" s="769"/>
      <c r="D52" s="769"/>
      <c r="E52" s="1203"/>
      <c r="F52" s="809"/>
      <c r="G52" s="1616" t="s">
        <v>189</v>
      </c>
      <c r="H52" s="1505"/>
      <c r="I52" s="1505"/>
      <c r="J52" s="1505"/>
      <c r="K52" s="1505"/>
      <c r="L52" s="1505"/>
      <c r="M52" s="1505"/>
      <c r="N52" s="1506"/>
    </row>
    <row r="53" spans="1:14" s="32" customFormat="1" ht="12.75" x14ac:dyDescent="0.2">
      <c r="A53" s="795" t="s">
        <v>574</v>
      </c>
      <c r="B53" s="786"/>
      <c r="C53" s="784"/>
      <c r="D53" s="784"/>
      <c r="E53" s="34"/>
      <c r="F53" s="810">
        <f>Feuil5!D28+Feuil5!AB28+Feuil5!AZ28+Feuil5!BX28+Feuil5!CV28+Feuil5!DT28+Feuil5!ER28+Feuil5!FP28+Feuil5!GN28+Feuil5!HL28</f>
        <v>0</v>
      </c>
      <c r="G53" s="1508"/>
      <c r="H53" s="1508"/>
      <c r="I53" s="1508"/>
      <c r="J53" s="1508"/>
      <c r="K53" s="1508"/>
      <c r="L53" s="1508"/>
      <c r="M53" s="1508"/>
      <c r="N53" s="1509"/>
    </row>
    <row r="54" spans="1:14" s="32" customFormat="1" ht="12.75" x14ac:dyDescent="0.2">
      <c r="A54" s="407" t="s">
        <v>368</v>
      </c>
      <c r="C54" s="35"/>
      <c r="D54" s="35"/>
      <c r="E54" s="1204"/>
      <c r="F54" s="811"/>
      <c r="G54" s="1508"/>
      <c r="H54" s="1508"/>
      <c r="I54" s="1508"/>
      <c r="J54" s="1508"/>
      <c r="K54" s="1508"/>
      <c r="L54" s="1508"/>
      <c r="M54" s="1508"/>
      <c r="N54" s="1509"/>
    </row>
    <row r="55" spans="1:14" s="32" customFormat="1" ht="12.75" x14ac:dyDescent="0.2">
      <c r="A55" s="795" t="s">
        <v>575</v>
      </c>
      <c r="B55" s="786"/>
      <c r="C55" s="784"/>
      <c r="D55" s="784"/>
      <c r="E55" s="34"/>
      <c r="F55" s="810">
        <f>Feuil5!D68</f>
        <v>0</v>
      </c>
      <c r="G55" s="1508"/>
      <c r="H55" s="1508"/>
      <c r="I55" s="1508"/>
      <c r="J55" s="1508"/>
      <c r="K55" s="1508"/>
      <c r="L55" s="1508"/>
      <c r="M55" s="1508"/>
      <c r="N55" s="1509"/>
    </row>
    <row r="56" spans="1:14" s="32" customFormat="1" ht="12.75" x14ac:dyDescent="0.2">
      <c r="A56" s="407" t="s">
        <v>369</v>
      </c>
      <c r="C56" s="35"/>
      <c r="D56" s="35"/>
      <c r="E56" s="1204"/>
      <c r="F56" s="811"/>
      <c r="G56" s="1508"/>
      <c r="H56" s="1508"/>
      <c r="I56" s="1508"/>
      <c r="J56" s="1508"/>
      <c r="K56" s="1508"/>
      <c r="L56" s="1508"/>
      <c r="M56" s="1508"/>
      <c r="N56" s="1509"/>
    </row>
    <row r="57" spans="1:14" s="32" customFormat="1" ht="12.75" x14ac:dyDescent="0.2">
      <c r="A57" s="795" t="s">
        <v>576</v>
      </c>
      <c r="B57" s="786"/>
      <c r="C57" s="784"/>
      <c r="D57" s="784"/>
      <c r="E57" s="34"/>
      <c r="F57" s="810">
        <f>Feuil5!AB68+Feuil5!AZ68+Feuil5!BX68+Feuil5!CV68</f>
        <v>0</v>
      </c>
      <c r="G57" s="1508"/>
      <c r="H57" s="1508"/>
      <c r="I57" s="1508"/>
      <c r="J57" s="1508"/>
      <c r="K57" s="1508"/>
      <c r="L57" s="1508"/>
      <c r="M57" s="1508"/>
      <c r="N57" s="1509"/>
    </row>
    <row r="58" spans="1:14" s="32" customFormat="1" ht="12.75" x14ac:dyDescent="0.2">
      <c r="A58" s="793" t="s">
        <v>370</v>
      </c>
      <c r="B58" s="31"/>
      <c r="C58" s="826"/>
      <c r="D58" s="826"/>
      <c r="E58" s="1205"/>
      <c r="F58" s="827"/>
      <c r="G58" s="1508"/>
      <c r="H58" s="1508"/>
      <c r="I58" s="1508"/>
      <c r="J58" s="1508"/>
      <c r="K58" s="1508"/>
      <c r="L58" s="1508"/>
      <c r="M58" s="1508"/>
      <c r="N58" s="1509"/>
    </row>
    <row r="59" spans="1:14" s="32" customFormat="1" ht="13.5" thickBot="1" x14ac:dyDescent="0.25">
      <c r="A59" s="803" t="s">
        <v>577</v>
      </c>
      <c r="B59" s="804"/>
      <c r="C59" s="828"/>
      <c r="D59" s="828"/>
      <c r="E59" s="1206"/>
      <c r="F59" s="829">
        <f>F53+F55+F57</f>
        <v>0</v>
      </c>
      <c r="G59" s="1511"/>
      <c r="H59" s="1511"/>
      <c r="I59" s="1511"/>
      <c r="J59" s="1511"/>
      <c r="K59" s="1511"/>
      <c r="L59" s="1511"/>
      <c r="M59" s="1511"/>
      <c r="N59" s="1512"/>
    </row>
    <row r="60" spans="1:14" s="32" customFormat="1" ht="12.75" x14ac:dyDescent="0.2">
      <c r="C60" s="33"/>
      <c r="D60" s="33"/>
      <c r="E60" s="33"/>
      <c r="F60" s="35"/>
      <c r="I60" s="787"/>
      <c r="J60" s="36"/>
      <c r="K60" s="36"/>
      <c r="L60" s="36"/>
      <c r="M60" s="37"/>
    </row>
    <row r="61" spans="1:14" s="32" customFormat="1" ht="16.5" thickBot="1" x14ac:dyDescent="0.3">
      <c r="A61" s="286" t="s">
        <v>389</v>
      </c>
      <c r="C61" s="33"/>
      <c r="D61" s="33"/>
      <c r="E61" s="33"/>
      <c r="F61" s="35"/>
      <c r="I61" s="787"/>
      <c r="J61" s="36"/>
      <c r="K61" s="36"/>
      <c r="L61" s="36"/>
      <c r="M61" s="37"/>
    </row>
    <row r="62" spans="1:14" s="32" customFormat="1" ht="16.5" thickBot="1" x14ac:dyDescent="0.3">
      <c r="A62" s="286"/>
      <c r="F62" s="825"/>
      <c r="G62" s="1604" t="s">
        <v>189</v>
      </c>
      <c r="H62" s="1505"/>
      <c r="I62" s="1505"/>
      <c r="J62" s="1505"/>
      <c r="K62" s="1505"/>
      <c r="L62" s="1505"/>
      <c r="M62" s="1505"/>
      <c r="N62" s="1506"/>
    </row>
    <row r="63" spans="1:14" s="32" customFormat="1" ht="13.5" thickBot="1" x14ac:dyDescent="0.25">
      <c r="A63" s="1038" t="s">
        <v>578</v>
      </c>
      <c r="B63" s="1039"/>
      <c r="C63" s="1039"/>
      <c r="D63" s="1039"/>
      <c r="E63" s="1039"/>
      <c r="F63" s="1040">
        <f>F37+F49+F59</f>
        <v>0</v>
      </c>
      <c r="G63" s="1507"/>
      <c r="H63" s="1508"/>
      <c r="I63" s="1508"/>
      <c r="J63" s="1508"/>
      <c r="K63" s="1508"/>
      <c r="L63" s="1508"/>
      <c r="M63" s="1508"/>
      <c r="N63" s="1509"/>
    </row>
    <row r="64" spans="1:14" s="32" customFormat="1" ht="13.5" thickBot="1" x14ac:dyDescent="0.25">
      <c r="G64" s="1510"/>
      <c r="H64" s="1511"/>
      <c r="I64" s="1511"/>
      <c r="J64" s="1511"/>
      <c r="K64" s="1511"/>
      <c r="L64" s="1511"/>
      <c r="M64" s="1511"/>
      <c r="N64" s="1512"/>
    </row>
    <row r="65" spans="1:14" s="32" customFormat="1" ht="12.75" x14ac:dyDescent="0.2">
      <c r="G65" s="73"/>
      <c r="H65" s="73"/>
      <c r="I65" s="73"/>
      <c r="J65" s="36"/>
      <c r="K65" s="37"/>
    </row>
    <row r="66" spans="1:14" s="32" customFormat="1" ht="16.5" thickBot="1" x14ac:dyDescent="0.3">
      <c r="A66" s="286" t="s">
        <v>593</v>
      </c>
      <c r="G66" s="73"/>
      <c r="H66" s="73"/>
      <c r="I66" s="73"/>
      <c r="J66" s="36"/>
      <c r="K66" s="37"/>
    </row>
    <row r="67" spans="1:14" s="32" customFormat="1" ht="12.75" x14ac:dyDescent="0.2">
      <c r="A67" s="791" t="s">
        <v>594</v>
      </c>
      <c r="B67" s="768"/>
      <c r="C67" s="768"/>
      <c r="D67" s="768"/>
      <c r="E67" s="768"/>
      <c r="F67" s="1045">
        <f>Feuil6!I20+Feuil6!L20+Feuil7!G38+Feuil7!G53</f>
        <v>0</v>
      </c>
      <c r="G67" s="1589" t="s">
        <v>189</v>
      </c>
      <c r="H67" s="1468"/>
      <c r="I67" s="1468"/>
      <c r="J67" s="1468"/>
      <c r="K67" s="1468"/>
      <c r="L67" s="1468"/>
      <c r="M67" s="1468"/>
      <c r="N67" s="1469"/>
    </row>
    <row r="68" spans="1:14" s="32" customFormat="1" ht="12.75" x14ac:dyDescent="0.2">
      <c r="A68" s="795"/>
      <c r="B68" s="786"/>
      <c r="C68" s="786"/>
      <c r="D68" s="786"/>
      <c r="E68" s="786"/>
      <c r="F68" s="869" t="str">
        <f>Feuil1!D6</f>
        <v>UM</v>
      </c>
      <c r="G68" s="1321"/>
      <c r="H68" s="1319"/>
      <c r="I68" s="1319"/>
      <c r="J68" s="1319"/>
      <c r="K68" s="1319"/>
      <c r="L68" s="1319"/>
      <c r="M68" s="1319"/>
      <c r="N68" s="1320"/>
    </row>
    <row r="69" spans="1:14" s="32" customFormat="1" ht="12.75" x14ac:dyDescent="0.2">
      <c r="A69" s="407" t="s">
        <v>595</v>
      </c>
      <c r="F69" s="1046">
        <f>Feuil6!I20+Feuil6!L20+Feuil7!G38+Feuil2!I42+Feuil2!I44+Feuil2!I46+Feuil3!I45</f>
        <v>0</v>
      </c>
      <c r="G69" s="1321"/>
      <c r="H69" s="1319"/>
      <c r="I69" s="1319"/>
      <c r="J69" s="1319"/>
      <c r="K69" s="1319"/>
      <c r="L69" s="1319"/>
      <c r="M69" s="1319"/>
      <c r="N69" s="1320"/>
    </row>
    <row r="70" spans="1:14" s="32" customFormat="1" ht="13.5" thickBot="1" x14ac:dyDescent="0.25">
      <c r="A70" s="794"/>
      <c r="B70" s="788"/>
      <c r="C70" s="788"/>
      <c r="D70" s="788"/>
      <c r="E70" s="788"/>
      <c r="F70" s="870" t="str">
        <f>Feuil1!D6</f>
        <v>UM</v>
      </c>
      <c r="G70" s="1322"/>
      <c r="H70" s="1323"/>
      <c r="I70" s="1323"/>
      <c r="J70" s="1323"/>
      <c r="K70" s="1323"/>
      <c r="L70" s="1323"/>
      <c r="M70" s="1323"/>
      <c r="N70" s="1324"/>
    </row>
    <row r="71" spans="1:14" s="32" customFormat="1" ht="12.75" x14ac:dyDescent="0.2">
      <c r="G71" s="73"/>
      <c r="H71" s="73"/>
      <c r="I71" s="73"/>
      <c r="J71" s="36"/>
      <c r="K71" s="37"/>
    </row>
    <row r="72" spans="1:14" s="32" customFormat="1" ht="16.5" thickBot="1" x14ac:dyDescent="0.3">
      <c r="A72" s="286" t="s">
        <v>538</v>
      </c>
      <c r="G72" s="73"/>
      <c r="H72" s="73"/>
      <c r="I72" s="73"/>
      <c r="J72" s="36"/>
      <c r="K72" s="37"/>
    </row>
    <row r="73" spans="1:14" s="32" customFormat="1" ht="12.75" x14ac:dyDescent="0.2">
      <c r="A73" s="791" t="s">
        <v>403</v>
      </c>
      <c r="B73" s="768"/>
      <c r="C73" s="768"/>
      <c r="D73" s="814"/>
      <c r="E73" s="768"/>
      <c r="F73" s="792">
        <f>Feuil6!P20</f>
        <v>0</v>
      </c>
      <c r="G73" s="1604" t="s">
        <v>189</v>
      </c>
      <c r="H73" s="1505"/>
      <c r="I73" s="1505"/>
      <c r="J73" s="1505"/>
      <c r="K73" s="1505"/>
      <c r="L73" s="1505"/>
      <c r="M73" s="1505"/>
      <c r="N73" s="1506"/>
    </row>
    <row r="74" spans="1:14" s="32" customFormat="1" ht="12.75" x14ac:dyDescent="0.2">
      <c r="A74" s="407" t="s">
        <v>396</v>
      </c>
      <c r="D74" s="813"/>
      <c r="F74" s="816" t="str">
        <f>Feuil1!D6</f>
        <v>UM</v>
      </c>
      <c r="G74" s="1507"/>
      <c r="H74" s="1508"/>
      <c r="I74" s="1508"/>
      <c r="J74" s="1508"/>
      <c r="K74" s="1508"/>
      <c r="L74" s="1508"/>
      <c r="M74" s="1508"/>
      <c r="N74" s="1509"/>
    </row>
    <row r="75" spans="1:14" s="32" customFormat="1" ht="12.75" x14ac:dyDescent="0.2">
      <c r="A75" s="815" t="s">
        <v>404</v>
      </c>
      <c r="B75" s="785"/>
      <c r="C75" s="785"/>
      <c r="D75" s="812"/>
      <c r="E75" s="785"/>
      <c r="F75" s="782">
        <f>Feuil7!G38</f>
        <v>0</v>
      </c>
      <c r="G75" s="1507"/>
      <c r="H75" s="1508"/>
      <c r="I75" s="1508"/>
      <c r="J75" s="1508"/>
      <c r="K75" s="1508"/>
      <c r="L75" s="1508"/>
      <c r="M75" s="1508"/>
      <c r="N75" s="1509"/>
    </row>
    <row r="76" spans="1:14" s="32" customFormat="1" ht="12.75" x14ac:dyDescent="0.2">
      <c r="A76" s="795" t="s">
        <v>372</v>
      </c>
      <c r="B76" s="786"/>
      <c r="C76" s="786"/>
      <c r="D76" s="796"/>
      <c r="E76" s="786"/>
      <c r="F76" s="816" t="str">
        <f>Feuil1!D6</f>
        <v>UM</v>
      </c>
      <c r="G76" s="1507"/>
      <c r="H76" s="1508"/>
      <c r="I76" s="1508"/>
      <c r="J76" s="1508"/>
      <c r="K76" s="1508"/>
      <c r="L76" s="1508"/>
      <c r="M76" s="1508"/>
      <c r="N76" s="1509"/>
    </row>
    <row r="77" spans="1:14" s="32" customFormat="1" ht="12.75" x14ac:dyDescent="0.2">
      <c r="A77" s="815" t="s">
        <v>405</v>
      </c>
      <c r="B77" s="785"/>
      <c r="C77" s="785"/>
      <c r="D77" s="812"/>
      <c r="E77" s="785"/>
      <c r="F77" s="782">
        <f>Feuil8!F9+Feuil8!F20</f>
        <v>0</v>
      </c>
      <c r="G77" s="1507"/>
      <c r="H77" s="1508"/>
      <c r="I77" s="1508"/>
      <c r="J77" s="1508"/>
      <c r="K77" s="1508"/>
      <c r="L77" s="1508"/>
      <c r="M77" s="1508"/>
      <c r="N77" s="1509"/>
    </row>
    <row r="78" spans="1:14" s="32" customFormat="1" ht="12.75" x14ac:dyDescent="0.2">
      <c r="A78" s="795" t="s">
        <v>374</v>
      </c>
      <c r="B78" s="786"/>
      <c r="C78" s="786"/>
      <c r="D78" s="796"/>
      <c r="E78" s="786"/>
      <c r="F78" s="816" t="str">
        <f>Feuil1!D6</f>
        <v>UM</v>
      </c>
      <c r="G78" s="1507"/>
      <c r="H78" s="1508"/>
      <c r="I78" s="1508"/>
      <c r="J78" s="1508"/>
      <c r="K78" s="1508"/>
      <c r="L78" s="1508"/>
      <c r="M78" s="1508"/>
      <c r="N78" s="1509"/>
    </row>
    <row r="79" spans="1:14" s="32" customFormat="1" ht="12.75" x14ac:dyDescent="0.2">
      <c r="A79" s="815" t="s">
        <v>406</v>
      </c>
      <c r="B79" s="785"/>
      <c r="C79" s="785"/>
      <c r="D79" s="812"/>
      <c r="E79" s="785"/>
      <c r="F79" s="782">
        <f>Feuil8!E28</f>
        <v>0</v>
      </c>
      <c r="G79" s="1507"/>
      <c r="H79" s="1508"/>
      <c r="I79" s="1508"/>
      <c r="J79" s="1508"/>
      <c r="K79" s="1508"/>
      <c r="L79" s="1508"/>
      <c r="M79" s="1508"/>
      <c r="N79" s="1509"/>
    </row>
    <row r="80" spans="1:14" s="32" customFormat="1" ht="12.75" x14ac:dyDescent="0.2">
      <c r="A80" s="795"/>
      <c r="B80" s="786"/>
      <c r="C80" s="786"/>
      <c r="D80" s="796"/>
      <c r="E80" s="786"/>
      <c r="F80" s="816" t="str">
        <f>Feuil1!D6</f>
        <v>UM</v>
      </c>
      <c r="G80" s="1507"/>
      <c r="H80" s="1508"/>
      <c r="I80" s="1508"/>
      <c r="J80" s="1508"/>
      <c r="K80" s="1508"/>
      <c r="L80" s="1508"/>
      <c r="M80" s="1508"/>
      <c r="N80" s="1509"/>
    </row>
    <row r="81" spans="1:17" s="32" customFormat="1" ht="12.75" x14ac:dyDescent="0.2">
      <c r="A81" s="815" t="s">
        <v>407</v>
      </c>
      <c r="B81" s="785"/>
      <c r="C81" s="785"/>
      <c r="D81" s="812"/>
      <c r="E81" s="785"/>
      <c r="F81" s="782">
        <f>Feuil8!E29</f>
        <v>0</v>
      </c>
      <c r="G81" s="1507"/>
      <c r="H81" s="1508"/>
      <c r="I81" s="1508"/>
      <c r="J81" s="1508"/>
      <c r="K81" s="1508"/>
      <c r="L81" s="1508"/>
      <c r="M81" s="1508"/>
      <c r="N81" s="1509"/>
    </row>
    <row r="82" spans="1:17" s="32" customFormat="1" ht="12.75" x14ac:dyDescent="0.2">
      <c r="A82" s="795"/>
      <c r="B82" s="786"/>
      <c r="C82" s="786"/>
      <c r="D82" s="796"/>
      <c r="E82" s="786"/>
      <c r="F82" s="816" t="str">
        <f>Feuil1!D6</f>
        <v>UM</v>
      </c>
      <c r="G82" s="1507"/>
      <c r="H82" s="1508"/>
      <c r="I82" s="1508"/>
      <c r="J82" s="1508"/>
      <c r="K82" s="1508"/>
      <c r="L82" s="1508"/>
      <c r="M82" s="1508"/>
      <c r="N82" s="1509"/>
    </row>
    <row r="83" spans="1:17" s="32" customFormat="1" ht="12.75" x14ac:dyDescent="0.2">
      <c r="A83" s="815" t="s">
        <v>408</v>
      </c>
      <c r="B83" s="785"/>
      <c r="C83" s="785"/>
      <c r="D83" s="812"/>
      <c r="E83" s="785"/>
      <c r="F83" s="782">
        <f>Feuil8!E30</f>
        <v>0</v>
      </c>
      <c r="G83" s="1507"/>
      <c r="H83" s="1508"/>
      <c r="I83" s="1508"/>
      <c r="J83" s="1508"/>
      <c r="K83" s="1508"/>
      <c r="L83" s="1508"/>
      <c r="M83" s="1508"/>
      <c r="N83" s="1509"/>
    </row>
    <row r="84" spans="1:17" s="32" customFormat="1" ht="12.75" x14ac:dyDescent="0.2">
      <c r="A84" s="795" t="s">
        <v>375</v>
      </c>
      <c r="B84" s="786"/>
      <c r="C84" s="786"/>
      <c r="D84" s="796"/>
      <c r="E84" s="786"/>
      <c r="F84" s="816" t="str">
        <f>Feuil1!D6</f>
        <v>UM</v>
      </c>
      <c r="G84" s="1507"/>
      <c r="H84" s="1508"/>
      <c r="I84" s="1508"/>
      <c r="J84" s="1508"/>
      <c r="K84" s="1508"/>
      <c r="L84" s="1508"/>
      <c r="M84" s="1508"/>
      <c r="N84" s="1509"/>
    </row>
    <row r="85" spans="1:17" s="32" customFormat="1" ht="12.75" x14ac:dyDescent="0.2">
      <c r="A85" s="830" t="s">
        <v>409</v>
      </c>
      <c r="B85" s="831"/>
      <c r="C85" s="831"/>
      <c r="D85" s="832"/>
      <c r="E85" s="831"/>
      <c r="F85" s="833">
        <f>F73+F75+F77+F79+F81+F83</f>
        <v>0</v>
      </c>
      <c r="G85" s="1507"/>
      <c r="H85" s="1508"/>
      <c r="I85" s="1508"/>
      <c r="J85" s="1508"/>
      <c r="K85" s="1508"/>
      <c r="L85" s="1508"/>
      <c r="M85" s="1508"/>
      <c r="N85" s="1509"/>
    </row>
    <row r="86" spans="1:17" s="32" customFormat="1" ht="13.5" thickBot="1" x14ac:dyDescent="0.25">
      <c r="A86" s="803" t="s">
        <v>539</v>
      </c>
      <c r="B86" s="804"/>
      <c r="C86" s="804"/>
      <c r="D86" s="805"/>
      <c r="E86" s="804"/>
      <c r="F86" s="834" t="str">
        <f>Feuil1!D6</f>
        <v>UM</v>
      </c>
      <c r="G86" s="1510"/>
      <c r="H86" s="1511"/>
      <c r="I86" s="1511"/>
      <c r="J86" s="1511"/>
      <c r="K86" s="1511"/>
      <c r="L86" s="1511"/>
      <c r="M86" s="1511"/>
      <c r="N86" s="1512"/>
    </row>
    <row r="87" spans="1:17" s="32" customFormat="1" ht="12.75" x14ac:dyDescent="0.2">
      <c r="G87" s="37"/>
      <c r="H87" s="37"/>
      <c r="I87" s="37"/>
      <c r="J87" s="37"/>
    </row>
    <row r="88" spans="1:17" ht="16.5" customHeight="1" thickBot="1" x14ac:dyDescent="0.25"/>
    <row r="89" spans="1:17" ht="16.5" customHeight="1" x14ac:dyDescent="0.3">
      <c r="A89" s="181" t="s">
        <v>431</v>
      </c>
      <c r="B89" s="851"/>
      <c r="C89" s="851"/>
      <c r="D89" s="851"/>
      <c r="E89" s="851"/>
      <c r="F89" s="851"/>
      <c r="G89" s="851"/>
      <c r="H89" s="851"/>
      <c r="I89" s="851"/>
      <c r="J89" s="851"/>
      <c r="K89" s="851"/>
      <c r="L89" s="851"/>
      <c r="M89" s="851"/>
      <c r="N89" s="851"/>
      <c r="O89" s="852"/>
    </row>
    <row r="90" spans="1:17" ht="16.5" customHeight="1" thickBot="1" x14ac:dyDescent="0.35">
      <c r="A90" s="185" t="s">
        <v>432</v>
      </c>
      <c r="B90" s="853"/>
      <c r="C90" s="853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4"/>
    </row>
    <row r="91" spans="1:17" ht="6.95" customHeight="1" x14ac:dyDescent="0.3">
      <c r="A91" s="180"/>
    </row>
    <row r="92" spans="1:17" s="32" customFormat="1" ht="16.5" thickBot="1" x14ac:dyDescent="0.3">
      <c r="A92" s="286" t="s">
        <v>438</v>
      </c>
    </row>
    <row r="93" spans="1:17" s="32" customFormat="1" ht="26.1" customHeight="1" x14ac:dyDescent="0.2">
      <c r="A93" s="1590" t="s">
        <v>436</v>
      </c>
      <c r="B93" s="1517"/>
      <c r="C93" s="1517"/>
      <c r="D93" s="1517"/>
      <c r="E93" s="1517"/>
      <c r="F93" s="1520"/>
      <c r="G93" s="849"/>
      <c r="H93" s="847" t="str">
        <f>IF(Feuil9!F21=0,"-",Feuil3!C67/Feuil9!F21)</f>
        <v>-</v>
      </c>
      <c r="I93" s="845" t="str">
        <f>Feuil3!D53</f>
        <v>ha</v>
      </c>
      <c r="J93" s="844" t="s">
        <v>174</v>
      </c>
      <c r="L93" s="1467" t="s">
        <v>188</v>
      </c>
      <c r="M93" s="1596"/>
      <c r="N93" s="1596"/>
      <c r="O93" s="1596"/>
      <c r="P93" s="1596"/>
      <c r="Q93" s="1597"/>
    </row>
    <row r="94" spans="1:17" s="32" customFormat="1" ht="12.75" x14ac:dyDescent="0.2">
      <c r="A94" s="795" t="s">
        <v>435</v>
      </c>
      <c r="B94" s="786"/>
      <c r="C94" s="786"/>
      <c r="D94" s="786"/>
      <c r="E94" s="786"/>
      <c r="F94" s="786"/>
      <c r="G94" s="838"/>
      <c r="H94" s="848" t="str">
        <f>IF(Feuil9!F21=0,"-",Feuil3!C81/Feuil9!F21)</f>
        <v>-</v>
      </c>
      <c r="I94" s="839" t="str">
        <f>Feuil3!D53</f>
        <v>ha</v>
      </c>
      <c r="J94" s="846" t="s">
        <v>174</v>
      </c>
      <c r="L94" s="1598"/>
      <c r="M94" s="1599"/>
      <c r="N94" s="1599"/>
      <c r="O94" s="1599"/>
      <c r="P94" s="1599"/>
      <c r="Q94" s="1600"/>
    </row>
    <row r="95" spans="1:17" s="32" customFormat="1" ht="12.75" x14ac:dyDescent="0.2">
      <c r="A95" s="885" t="s">
        <v>437</v>
      </c>
      <c r="B95" s="836"/>
      <c r="C95" s="836"/>
      <c r="D95" s="836"/>
      <c r="E95" s="836"/>
      <c r="F95" s="837"/>
      <c r="G95" s="840"/>
      <c r="H95" s="855" t="str">
        <f>IF(Feuil9!F23=0,"-",Feuil3!C81/Feuil9!F23)</f>
        <v>-</v>
      </c>
      <c r="I95" s="912" t="str">
        <f>Feuil3!D53</f>
        <v>ha</v>
      </c>
      <c r="J95" s="411" t="s">
        <v>161</v>
      </c>
      <c r="L95" s="1598"/>
      <c r="M95" s="1599"/>
      <c r="N95" s="1599"/>
      <c r="O95" s="1599"/>
      <c r="P95" s="1599"/>
      <c r="Q95" s="1600"/>
    </row>
    <row r="96" spans="1:17" s="32" customFormat="1" ht="15.75" thickBot="1" x14ac:dyDescent="0.3">
      <c r="A96" s="794" t="s">
        <v>583</v>
      </c>
      <c r="B96" s="788"/>
      <c r="C96" s="788"/>
      <c r="D96" s="788"/>
      <c r="E96" s="788"/>
      <c r="F96" s="788"/>
      <c r="G96" s="1544" t="str">
        <f>IF(Feuil9!F21=0,"-",Feuil3!C117/Feuil9!F21)</f>
        <v>-</v>
      </c>
      <c r="H96" s="1545"/>
      <c r="I96" s="842" t="str">
        <f>Feuil1!D6</f>
        <v>UM</v>
      </c>
      <c r="J96" s="843" t="s">
        <v>174</v>
      </c>
      <c r="L96" s="1601"/>
      <c r="M96" s="1602"/>
      <c r="N96" s="1602"/>
      <c r="O96" s="1602"/>
      <c r="P96" s="1602"/>
      <c r="Q96" s="1603"/>
    </row>
    <row r="97" spans="1:17" s="32" customFormat="1" ht="7.5" customHeight="1" x14ac:dyDescent="0.2">
      <c r="B97" s="31"/>
      <c r="G97" s="835"/>
    </row>
    <row r="98" spans="1:17" s="32" customFormat="1" ht="16.5" thickBot="1" x14ac:dyDescent="0.3">
      <c r="A98" s="286" t="s">
        <v>434</v>
      </c>
    </row>
    <row r="99" spans="1:17" s="32" customFormat="1" ht="12.75" x14ac:dyDescent="0.2">
      <c r="A99" s="800" t="s">
        <v>584</v>
      </c>
      <c r="B99" s="801"/>
      <c r="C99" s="801"/>
      <c r="D99" s="801"/>
      <c r="E99" s="801"/>
      <c r="F99" s="801"/>
      <c r="G99" s="859">
        <f>Feuil9!F37</f>
        <v>0</v>
      </c>
      <c r="H99" s="857" t="s">
        <v>556</v>
      </c>
      <c r="I99" s="860" t="str">
        <f>IF($G$102=0,"-",G99/$G$102)</f>
        <v>-</v>
      </c>
      <c r="L99" s="1538" t="s">
        <v>189</v>
      </c>
      <c r="M99" s="1468"/>
      <c r="N99" s="1468"/>
      <c r="O99" s="1468"/>
      <c r="P99" s="1468"/>
      <c r="Q99" s="1469"/>
    </row>
    <row r="100" spans="1:17" s="32" customFormat="1" ht="12.75" x14ac:dyDescent="0.2">
      <c r="A100" s="795" t="s">
        <v>585</v>
      </c>
      <c r="B100" s="786"/>
      <c r="C100" s="786"/>
      <c r="D100" s="786"/>
      <c r="E100" s="786"/>
      <c r="F100" s="786"/>
      <c r="G100" s="861">
        <f>F49</f>
        <v>0</v>
      </c>
      <c r="H100" s="858" t="s">
        <v>556</v>
      </c>
      <c r="I100" s="1200" t="str">
        <f>IF($G$102=0,"-",G100/$G$102)</f>
        <v>-</v>
      </c>
      <c r="L100" s="1321"/>
      <c r="M100" s="1319"/>
      <c r="N100" s="1319"/>
      <c r="O100" s="1319"/>
      <c r="P100" s="1319"/>
      <c r="Q100" s="1320"/>
    </row>
    <row r="101" spans="1:17" s="32" customFormat="1" ht="12.75" x14ac:dyDescent="0.2">
      <c r="A101" s="862" t="s">
        <v>586</v>
      </c>
      <c r="B101" s="863"/>
      <c r="C101" s="863"/>
      <c r="D101" s="863"/>
      <c r="E101" s="863"/>
      <c r="F101" s="863"/>
      <c r="G101" s="861">
        <f>F59</f>
        <v>0</v>
      </c>
      <c r="H101" s="858" t="s">
        <v>556</v>
      </c>
      <c r="I101" s="1201" t="str">
        <f>IF($G$102=0,"-",G101/$G$102)</f>
        <v>-</v>
      </c>
      <c r="L101" s="1321"/>
      <c r="M101" s="1319"/>
      <c r="N101" s="1319"/>
      <c r="O101" s="1319"/>
      <c r="P101" s="1319"/>
      <c r="Q101" s="1320"/>
    </row>
    <row r="102" spans="1:17" s="32" customFormat="1" ht="13.5" thickBot="1" x14ac:dyDescent="0.25">
      <c r="A102" s="803" t="s">
        <v>587</v>
      </c>
      <c r="B102" s="804"/>
      <c r="C102" s="804"/>
      <c r="D102" s="804"/>
      <c r="E102" s="804"/>
      <c r="F102" s="804"/>
      <c r="G102" s="1041">
        <f>G99+G100+G101</f>
        <v>0</v>
      </c>
      <c r="H102" s="1042" t="s">
        <v>556</v>
      </c>
      <c r="I102" s="1199" t="str">
        <f>IF($G$102=0,"-",G102/$G$102)</f>
        <v>-</v>
      </c>
      <c r="L102" s="1322"/>
      <c r="M102" s="1323"/>
      <c r="N102" s="1323"/>
      <c r="O102" s="1323"/>
      <c r="P102" s="1323"/>
      <c r="Q102" s="1324"/>
    </row>
    <row r="103" spans="1:17" s="32" customFormat="1" ht="8.4499999999999993" customHeight="1" x14ac:dyDescent="0.2">
      <c r="C103" s="31"/>
    </row>
    <row r="104" spans="1:17" s="32" customFormat="1" ht="15.75" x14ac:dyDescent="0.25">
      <c r="A104" s="286" t="s">
        <v>410</v>
      </c>
      <c r="C104" s="31"/>
      <c r="J104" s="286" t="s">
        <v>520</v>
      </c>
    </row>
    <row r="105" spans="1:17" s="32" customFormat="1" ht="15.75" x14ac:dyDescent="0.25">
      <c r="A105" s="286" t="s">
        <v>401</v>
      </c>
      <c r="C105" s="31"/>
      <c r="J105" s="286" t="s">
        <v>588</v>
      </c>
    </row>
    <row r="106" spans="1:17" s="32" customFormat="1" ht="16.5" thickBot="1" x14ac:dyDescent="0.3">
      <c r="A106" s="286" t="s">
        <v>402</v>
      </c>
      <c r="C106" s="31"/>
      <c r="J106" s="286"/>
    </row>
    <row r="107" spans="1:17" s="32" customFormat="1" ht="15.75" thickBot="1" x14ac:dyDescent="0.25">
      <c r="A107" s="1546" t="s">
        <v>132</v>
      </c>
      <c r="B107" s="1547"/>
      <c r="C107" s="1548"/>
      <c r="D107" s="864" t="s">
        <v>137</v>
      </c>
      <c r="E107" s="1109"/>
      <c r="F107" s="865" t="s">
        <v>400</v>
      </c>
      <c r="J107" s="791" t="s">
        <v>589</v>
      </c>
      <c r="K107" s="768"/>
      <c r="L107" s="768"/>
      <c r="M107" s="768"/>
      <c r="N107" s="1066" t="str">
        <f>IF(Feuil3!C81=0,"-",F63/Feuil3!C81)</f>
        <v>-</v>
      </c>
      <c r="O107" s="868" t="s">
        <v>556</v>
      </c>
      <c r="P107" s="888" t="s">
        <v>175</v>
      </c>
      <c r="Q107" s="841" t="str">
        <f>Feuil3!D53</f>
        <v>ha</v>
      </c>
    </row>
    <row r="108" spans="1:17" s="32" customFormat="1" ht="15" x14ac:dyDescent="0.2">
      <c r="A108" s="1549">
        <f>Feuil6!B10</f>
        <v>0</v>
      </c>
      <c r="B108" s="1441"/>
      <c r="C108" s="1442"/>
      <c r="D108" s="1169">
        <f>Feuil6!R10</f>
        <v>0</v>
      </c>
      <c r="E108" s="1110"/>
      <c r="F108" s="1064" t="str">
        <f>IF($D$118=0,"-",D108/$D$118)</f>
        <v>-</v>
      </c>
      <c r="J108" s="795"/>
      <c r="K108" s="786"/>
      <c r="L108" s="786"/>
      <c r="M108" s="786"/>
      <c r="N108" s="838"/>
      <c r="O108" s="786"/>
      <c r="P108" s="877"/>
      <c r="Q108" s="846"/>
    </row>
    <row r="109" spans="1:17" s="32" customFormat="1" ht="15" x14ac:dyDescent="0.2">
      <c r="A109" s="1550">
        <f>Feuil6!B11</f>
        <v>0</v>
      </c>
      <c r="B109" s="1347"/>
      <c r="C109" s="1348"/>
      <c r="D109" s="1170">
        <f>Feuil6!R11</f>
        <v>0</v>
      </c>
      <c r="E109" s="1110"/>
      <c r="F109" s="1064" t="str">
        <f t="shared" ref="F109:F118" si="4">IF($D$118=0,"-",D109/$D$118)</f>
        <v>-</v>
      </c>
      <c r="J109" s="815" t="s">
        <v>590</v>
      </c>
      <c r="K109" s="785"/>
      <c r="L109" s="785"/>
      <c r="M109" s="785"/>
      <c r="N109" s="1067" t="str">
        <f>IF(Feuil3!C81=0,"-",F67/Feuil3!C81)</f>
        <v>-</v>
      </c>
      <c r="O109" s="867" t="str">
        <f>Feuil1!D6</f>
        <v>UM</v>
      </c>
      <c r="P109" s="900" t="s">
        <v>175</v>
      </c>
      <c r="Q109" s="411" t="str">
        <f>Feuil3!D53</f>
        <v>ha</v>
      </c>
    </row>
    <row r="110" spans="1:17" s="32" customFormat="1" ht="14.1" customHeight="1" x14ac:dyDescent="0.2">
      <c r="A110" s="1550">
        <f>Feuil6!B12</f>
        <v>0</v>
      </c>
      <c r="B110" s="1347"/>
      <c r="C110" s="1348"/>
      <c r="D110" s="1170">
        <f>Feuil6!R12</f>
        <v>0</v>
      </c>
      <c r="E110" s="1110"/>
      <c r="F110" s="1064" t="str">
        <f t="shared" si="4"/>
        <v>-</v>
      </c>
      <c r="J110" s="795" t="s">
        <v>592</v>
      </c>
      <c r="K110" s="786"/>
      <c r="L110" s="786"/>
      <c r="M110" s="786"/>
      <c r="N110" s="1068"/>
      <c r="O110" s="786"/>
      <c r="P110" s="877"/>
      <c r="Q110" s="846"/>
    </row>
    <row r="111" spans="1:17" s="32" customFormat="1" ht="15" x14ac:dyDescent="0.2">
      <c r="A111" s="1550">
        <f>Feuil6!B13</f>
        <v>0</v>
      </c>
      <c r="B111" s="1347"/>
      <c r="C111" s="1348"/>
      <c r="D111" s="1170">
        <f>Feuil6!R13</f>
        <v>0</v>
      </c>
      <c r="E111" s="1110"/>
      <c r="F111" s="1064" t="str">
        <f t="shared" si="4"/>
        <v>-</v>
      </c>
      <c r="J111" s="815" t="s">
        <v>590</v>
      </c>
      <c r="K111" s="785"/>
      <c r="L111" s="785"/>
      <c r="M111" s="785"/>
      <c r="N111" s="1067" t="str">
        <f>IF(Feuil3!C81=0,"-",F69/Feuil3!C81)</f>
        <v>-</v>
      </c>
      <c r="O111" s="867" t="str">
        <f>Feuil1!D6</f>
        <v>UM</v>
      </c>
      <c r="P111" s="900" t="s">
        <v>175</v>
      </c>
      <c r="Q111" s="411" t="str">
        <f>Feuil3!D53</f>
        <v>ha</v>
      </c>
    </row>
    <row r="112" spans="1:17" s="32" customFormat="1" ht="15.75" thickBot="1" x14ac:dyDescent="0.25">
      <c r="A112" s="1550">
        <f>Feuil6!B14</f>
        <v>0</v>
      </c>
      <c r="B112" s="1347"/>
      <c r="C112" s="1348"/>
      <c r="D112" s="1170">
        <f>Feuil6!R14</f>
        <v>0</v>
      </c>
      <c r="E112" s="1110"/>
      <c r="F112" s="1064" t="str">
        <f t="shared" si="4"/>
        <v>-</v>
      </c>
      <c r="J112" s="794" t="s">
        <v>591</v>
      </c>
      <c r="K112" s="788"/>
      <c r="L112" s="788"/>
      <c r="M112" s="788"/>
      <c r="N112" s="850"/>
      <c r="O112" s="788"/>
      <c r="P112" s="901"/>
      <c r="Q112" s="866"/>
    </row>
    <row r="113" spans="1:19" s="32" customFormat="1" ht="15" x14ac:dyDescent="0.2">
      <c r="A113" s="1550">
        <f>Feuil6!B15</f>
        <v>0</v>
      </c>
      <c r="B113" s="1347"/>
      <c r="C113" s="1348"/>
      <c r="D113" s="1170">
        <f>Feuil6!R15</f>
        <v>0</v>
      </c>
      <c r="E113" s="1110"/>
      <c r="F113" s="1064" t="str">
        <f t="shared" si="4"/>
        <v>-</v>
      </c>
    </row>
    <row r="114" spans="1:19" s="32" customFormat="1" ht="15.75" thickBot="1" x14ac:dyDescent="0.25">
      <c r="A114" s="1550">
        <f>Feuil6!B16</f>
        <v>0</v>
      </c>
      <c r="B114" s="1347"/>
      <c r="C114" s="1348"/>
      <c r="D114" s="1170">
        <f>Feuil6!R16</f>
        <v>0</v>
      </c>
      <c r="E114" s="1110"/>
      <c r="F114" s="1064" t="str">
        <f t="shared" si="4"/>
        <v>-</v>
      </c>
    </row>
    <row r="115" spans="1:19" s="32" customFormat="1" ht="15" x14ac:dyDescent="0.2">
      <c r="A115" s="1550">
        <f>Feuil6!B17</f>
        <v>0</v>
      </c>
      <c r="B115" s="1347"/>
      <c r="C115" s="1348"/>
      <c r="D115" s="1170">
        <f>Feuil6!R17</f>
        <v>0</v>
      </c>
      <c r="E115" s="1110"/>
      <c r="F115" s="1064" t="str">
        <f t="shared" si="4"/>
        <v>-</v>
      </c>
      <c r="J115" s="1538" t="s">
        <v>189</v>
      </c>
      <c r="K115" s="1505"/>
      <c r="L115" s="1505"/>
      <c r="M115" s="1505"/>
      <c r="N115" s="1505"/>
      <c r="O115" s="1505"/>
      <c r="P115" s="1506"/>
    </row>
    <row r="116" spans="1:19" s="32" customFormat="1" ht="15" x14ac:dyDescent="0.2">
      <c r="A116" s="1550">
        <f>Feuil6!B18</f>
        <v>0</v>
      </c>
      <c r="B116" s="1347"/>
      <c r="C116" s="1348"/>
      <c r="D116" s="1170">
        <f>Feuil6!R18</f>
        <v>0</v>
      </c>
      <c r="E116" s="1110"/>
      <c r="F116" s="1064" t="str">
        <f t="shared" si="4"/>
        <v>-</v>
      </c>
      <c r="J116" s="1507"/>
      <c r="K116" s="1508"/>
      <c r="L116" s="1508"/>
      <c r="M116" s="1508"/>
      <c r="N116" s="1508"/>
      <c r="O116" s="1508"/>
      <c r="P116" s="1509"/>
    </row>
    <row r="117" spans="1:19" s="32" customFormat="1" ht="15" x14ac:dyDescent="0.2">
      <c r="A117" s="1550">
        <f>Feuil6!B19</f>
        <v>0</v>
      </c>
      <c r="B117" s="1347"/>
      <c r="C117" s="1348"/>
      <c r="D117" s="1170">
        <f>Feuil6!R19</f>
        <v>0</v>
      </c>
      <c r="E117" s="1110"/>
      <c r="F117" s="1064" t="str">
        <f t="shared" si="4"/>
        <v>-</v>
      </c>
      <c r="J117" s="1507"/>
      <c r="K117" s="1508"/>
      <c r="L117" s="1508"/>
      <c r="M117" s="1508"/>
      <c r="N117" s="1508"/>
      <c r="O117" s="1508"/>
      <c r="P117" s="1509"/>
    </row>
    <row r="118" spans="1:19" s="32" customFormat="1" ht="15.75" thickBot="1" x14ac:dyDescent="0.25">
      <c r="A118" s="1593" t="s">
        <v>505</v>
      </c>
      <c r="B118" s="1594"/>
      <c r="C118" s="1595"/>
      <c r="D118" s="1171">
        <f>SUM(D108:D117)</f>
        <v>0</v>
      </c>
      <c r="E118" s="1111"/>
      <c r="F118" s="1065" t="str">
        <f t="shared" si="4"/>
        <v>-</v>
      </c>
      <c r="J118" s="1507"/>
      <c r="K118" s="1508"/>
      <c r="L118" s="1508"/>
      <c r="M118" s="1508"/>
      <c r="N118" s="1508"/>
      <c r="O118" s="1508"/>
      <c r="P118" s="1509"/>
    </row>
    <row r="119" spans="1:19" s="32" customFormat="1" ht="7.5" customHeight="1" thickBot="1" x14ac:dyDescent="0.25">
      <c r="C119" s="31"/>
      <c r="J119" s="1507"/>
      <c r="K119" s="1508"/>
      <c r="L119" s="1508"/>
      <c r="M119" s="1508"/>
      <c r="N119" s="1508"/>
      <c r="O119" s="1508"/>
      <c r="P119" s="1509"/>
    </row>
    <row r="120" spans="1:19" s="32" customFormat="1" ht="12.75" x14ac:dyDescent="0.2">
      <c r="A120" s="1538" t="s">
        <v>189</v>
      </c>
      <c r="B120" s="1468"/>
      <c r="C120" s="1468"/>
      <c r="D120" s="1468"/>
      <c r="E120" s="1468"/>
      <c r="F120" s="1468"/>
      <c r="G120" s="1469"/>
      <c r="J120" s="1507"/>
      <c r="K120" s="1508"/>
      <c r="L120" s="1508"/>
      <c r="M120" s="1508"/>
      <c r="N120" s="1508"/>
      <c r="O120" s="1508"/>
      <c r="P120" s="1509"/>
    </row>
    <row r="121" spans="1:19" s="32" customFormat="1" ht="12.75" x14ac:dyDescent="0.2">
      <c r="A121" s="1321"/>
      <c r="B121" s="1319"/>
      <c r="C121" s="1319"/>
      <c r="D121" s="1319"/>
      <c r="E121" s="1319"/>
      <c r="F121" s="1319"/>
      <c r="G121" s="1320"/>
      <c r="J121" s="1507"/>
      <c r="K121" s="1508"/>
      <c r="L121" s="1508"/>
      <c r="M121" s="1508"/>
      <c r="N121" s="1508"/>
      <c r="O121" s="1508"/>
      <c r="P121" s="1509"/>
    </row>
    <row r="122" spans="1:19" s="32" customFormat="1" ht="13.5" thickBot="1" x14ac:dyDescent="0.25">
      <c r="A122" s="1322"/>
      <c r="B122" s="1323"/>
      <c r="C122" s="1323"/>
      <c r="D122" s="1323"/>
      <c r="E122" s="1323"/>
      <c r="F122" s="1323"/>
      <c r="G122" s="1324"/>
      <c r="J122" s="1510"/>
      <c r="K122" s="1511"/>
      <c r="L122" s="1511"/>
      <c r="M122" s="1511"/>
      <c r="N122" s="1511"/>
      <c r="O122" s="1511"/>
      <c r="P122" s="1512"/>
    </row>
    <row r="123" spans="1:19" s="32" customFormat="1" ht="9" customHeight="1" x14ac:dyDescent="0.2">
      <c r="C123" s="31"/>
    </row>
    <row r="124" spans="1:19" s="32" customFormat="1" ht="16.5" thickBot="1" x14ac:dyDescent="0.3">
      <c r="A124" s="286" t="s">
        <v>433</v>
      </c>
      <c r="B124" s="31"/>
    </row>
    <row r="125" spans="1:19" s="32" customFormat="1" ht="12.95" customHeight="1" x14ac:dyDescent="0.2">
      <c r="A125" s="1591">
        <v>1</v>
      </c>
      <c r="B125" s="1592"/>
      <c r="C125" s="761">
        <v>2</v>
      </c>
      <c r="D125" s="408">
        <v>3</v>
      </c>
      <c r="E125" s="883">
        <v>4</v>
      </c>
      <c r="F125" s="878">
        <v>5</v>
      </c>
      <c r="G125" s="408">
        <v>6</v>
      </c>
      <c r="H125" s="408">
        <v>7</v>
      </c>
      <c r="I125" s="408">
        <v>8</v>
      </c>
      <c r="J125" s="761">
        <v>9</v>
      </c>
      <c r="K125" s="884">
        <v>10</v>
      </c>
      <c r="L125" s="883">
        <v>11</v>
      </c>
      <c r="M125" s="761">
        <v>12</v>
      </c>
      <c r="N125" s="408">
        <v>13</v>
      </c>
      <c r="O125" s="408">
        <v>14</v>
      </c>
      <c r="P125" s="883">
        <v>15</v>
      </c>
      <c r="Q125" s="1163">
        <v>16</v>
      </c>
      <c r="R125" s="884">
        <v>17</v>
      </c>
      <c r="S125" s="883">
        <v>18</v>
      </c>
    </row>
    <row r="126" spans="1:19" s="886" customFormat="1" ht="25.5" customHeight="1" x14ac:dyDescent="0.2">
      <c r="A126" s="1551" t="s">
        <v>440</v>
      </c>
      <c r="B126" s="1350"/>
      <c r="C126" s="1524" t="s">
        <v>420</v>
      </c>
      <c r="D126" s="1527"/>
      <c r="E126" s="1528"/>
      <c r="F126" s="1524" t="s">
        <v>439</v>
      </c>
      <c r="G126" s="1525"/>
      <c r="H126" s="1525"/>
      <c r="I126" s="1526"/>
      <c r="J126" s="1524" t="s">
        <v>421</v>
      </c>
      <c r="K126" s="1525"/>
      <c r="L126" s="1526"/>
      <c r="M126" s="1524" t="s">
        <v>441</v>
      </c>
      <c r="N126" s="1527"/>
      <c r="O126" s="1527"/>
      <c r="P126" s="1528"/>
      <c r="Q126" s="1524" t="s">
        <v>525</v>
      </c>
      <c r="R126" s="1525"/>
      <c r="S126" s="1526"/>
    </row>
    <row r="127" spans="1:19" s="872" customFormat="1" ht="120" x14ac:dyDescent="0.25">
      <c r="A127" s="1552" t="s">
        <v>132</v>
      </c>
      <c r="B127" s="1350"/>
      <c r="C127" s="881" t="s">
        <v>596</v>
      </c>
      <c r="D127" s="875" t="s">
        <v>597</v>
      </c>
      <c r="E127" s="1116" t="s">
        <v>412</v>
      </c>
      <c r="F127" s="876" t="s">
        <v>598</v>
      </c>
      <c r="G127" s="874" t="s">
        <v>411</v>
      </c>
      <c r="H127" s="874" t="s">
        <v>413</v>
      </c>
      <c r="I127" s="874" t="s">
        <v>599</v>
      </c>
      <c r="J127" s="879" t="s">
        <v>601</v>
      </c>
      <c r="K127" s="875" t="s">
        <v>414</v>
      </c>
      <c r="L127" s="880" t="s">
        <v>415</v>
      </c>
      <c r="M127" s="879" t="s">
        <v>602</v>
      </c>
      <c r="N127" s="882" t="s">
        <v>417</v>
      </c>
      <c r="O127" s="874" t="s">
        <v>418</v>
      </c>
      <c r="P127" s="880" t="s">
        <v>603</v>
      </c>
      <c r="Q127" s="879" t="s">
        <v>604</v>
      </c>
      <c r="R127" s="875" t="s">
        <v>526</v>
      </c>
      <c r="S127" s="880" t="s">
        <v>527</v>
      </c>
    </row>
    <row r="128" spans="1:19" s="871" customFormat="1" ht="12.75" x14ac:dyDescent="0.25">
      <c r="A128" s="1553" t="s">
        <v>416</v>
      </c>
      <c r="B128" s="1554"/>
      <c r="C128" s="913" t="s">
        <v>99</v>
      </c>
      <c r="D128" s="914" t="str">
        <f>Feuil1!$D$6</f>
        <v>UM</v>
      </c>
      <c r="E128" s="919" t="s">
        <v>289</v>
      </c>
      <c r="F128" s="915" t="str">
        <f>Feuil1!$D$6</f>
        <v>UM</v>
      </c>
      <c r="G128" s="916" t="str">
        <f>Feuil1!$D$6</f>
        <v>UM</v>
      </c>
      <c r="H128" s="915" t="str">
        <f>Feuil1!$D$6</f>
        <v>UM</v>
      </c>
      <c r="I128" s="916" t="str">
        <f>Feuil1!$D$6</f>
        <v>UM</v>
      </c>
      <c r="J128" s="913" t="str">
        <f>Feuil1!$D$6</f>
        <v>UM</v>
      </c>
      <c r="K128" s="914" t="str">
        <f>Feuil1!$D$6</f>
        <v>UM</v>
      </c>
      <c r="L128" s="917" t="str">
        <f>Feuil1!$D$6</f>
        <v>UM</v>
      </c>
      <c r="M128" s="913" t="str">
        <f>Feuil1!$D$6</f>
        <v>UM</v>
      </c>
      <c r="N128" s="918" t="str">
        <f>Feuil1!$D$6</f>
        <v>UM</v>
      </c>
      <c r="O128" s="918" t="str">
        <f>Feuil1!$D$6</f>
        <v>UM</v>
      </c>
      <c r="P128" s="919" t="str">
        <f>Feuil1!$D$6</f>
        <v>UM</v>
      </c>
      <c r="Q128" s="913" t="str">
        <f>Feuil1!$D$6</f>
        <v>UM</v>
      </c>
      <c r="R128" s="914" t="str">
        <f>Feuil1!$D$6</f>
        <v>UM</v>
      </c>
      <c r="S128" s="917" t="str">
        <f>Feuil1!$D$6</f>
        <v>UM</v>
      </c>
    </row>
    <row r="129" spans="1:19" s="32" customFormat="1" ht="12.75" x14ac:dyDescent="0.2">
      <c r="A129" s="1321"/>
      <c r="B129" s="1320"/>
      <c r="C129" s="920" t="s">
        <v>175</v>
      </c>
      <c r="D129" s="921" t="s">
        <v>175</v>
      </c>
      <c r="E129" s="897" t="s">
        <v>175</v>
      </c>
      <c r="F129" s="922" t="s">
        <v>175</v>
      </c>
      <c r="G129" s="921" t="s">
        <v>175</v>
      </c>
      <c r="H129" s="922" t="s">
        <v>175</v>
      </c>
      <c r="I129" s="896" t="s">
        <v>175</v>
      </c>
      <c r="J129" s="920" t="s">
        <v>175</v>
      </c>
      <c r="K129" s="921" t="s">
        <v>175</v>
      </c>
      <c r="L129" s="897" t="s">
        <v>175</v>
      </c>
      <c r="M129" s="945" t="s">
        <v>175</v>
      </c>
      <c r="N129" s="922" t="s">
        <v>175</v>
      </c>
      <c r="O129" s="922" t="s">
        <v>175</v>
      </c>
      <c r="P129" s="897" t="s">
        <v>175</v>
      </c>
      <c r="Q129" s="920" t="s">
        <v>175</v>
      </c>
      <c r="R129" s="921" t="s">
        <v>175</v>
      </c>
      <c r="S129" s="897" t="s">
        <v>175</v>
      </c>
    </row>
    <row r="130" spans="1:19" s="32" customFormat="1" ht="13.5" thickBot="1" x14ac:dyDescent="0.25">
      <c r="A130" s="1322"/>
      <c r="B130" s="1324"/>
      <c r="C130" s="923" t="str">
        <f>Feuil3!$D$53</f>
        <v>ha</v>
      </c>
      <c r="D130" s="924" t="str">
        <f>Feuil3!$D$53</f>
        <v>ha</v>
      </c>
      <c r="E130" s="908" t="str">
        <f>Feuil3!$D$53</f>
        <v>ha</v>
      </c>
      <c r="F130" s="856" t="s">
        <v>556</v>
      </c>
      <c r="G130" s="924" t="str">
        <f>Feuil3!$D$53</f>
        <v>ha</v>
      </c>
      <c r="H130" s="856" t="s">
        <v>289</v>
      </c>
      <c r="I130" s="907" t="str">
        <f>Feuil1!$D$6</f>
        <v>UM</v>
      </c>
      <c r="J130" s="923" t="s">
        <v>600</v>
      </c>
      <c r="K130" s="924" t="str">
        <f>Feuil3!$D$53</f>
        <v>ha</v>
      </c>
      <c r="L130" s="908" t="s">
        <v>289</v>
      </c>
      <c r="M130" s="946" t="s">
        <v>556</v>
      </c>
      <c r="N130" s="907" t="str">
        <f>Feuil3!$D$53</f>
        <v>ha</v>
      </c>
      <c r="O130" s="907" t="s">
        <v>289</v>
      </c>
      <c r="P130" s="908" t="str">
        <f>Feuil1!$D$6</f>
        <v>UM</v>
      </c>
      <c r="Q130" s="923" t="s">
        <v>600</v>
      </c>
      <c r="R130" s="924" t="str">
        <f>Feuil3!$D$53</f>
        <v>ha</v>
      </c>
      <c r="S130" s="908" t="s">
        <v>289</v>
      </c>
    </row>
    <row r="131" spans="1:19" s="32" customFormat="1" ht="12.75" x14ac:dyDescent="0.2">
      <c r="A131" s="1555">
        <f>Feuil6!B10</f>
        <v>0</v>
      </c>
      <c r="B131" s="1556"/>
      <c r="C131" s="925" t="str">
        <f>IF(Feuil5!$C$5=0,"-",Feuil5!$H$28/Feuil5!$C$5)</f>
        <v>-</v>
      </c>
      <c r="D131" s="926" t="str">
        <f>IF(Feuil5!$C$5=0,"-",(Feuil5!O28+Feuil5!V28+Feuil5!M40)/Feuil5!$C$5)</f>
        <v>-</v>
      </c>
      <c r="E131" s="927" t="str">
        <f>IF(Feuil5!$C$5=0,"-",Feuil5!$I$5/Feuil5!$C$5)</f>
        <v>-</v>
      </c>
      <c r="F131" s="928" t="str">
        <f>IF(Feuil5!$H$28=0,"-",Feuil6!$R$10/Feuil5!$H$28)</f>
        <v>-</v>
      </c>
      <c r="G131" s="929" t="str">
        <f>IF(Feuil5!$C$5=0,"-",Feuil6!$R$10/Feuil5!$C$5)</f>
        <v>-</v>
      </c>
      <c r="H131" s="929" t="str">
        <f>IF(Feuil5!$I$5=0,"-",Feuil6!$R$10/Feuil5!$I$5)</f>
        <v>-</v>
      </c>
      <c r="I131" s="930" t="str">
        <f>IF((Feuil5!$O$28+Feuil5!$V$28+Feuil5!$M$40)=0,"-",Feuil6!$R$10/(Feuil5!$O$28+Feuil5!$V$28+Feuil5!$M$40))</f>
        <v>-</v>
      </c>
      <c r="J131" s="931" t="str">
        <f>IF(Feuil5!$C$28=0,"-",Feuil6!$U$10/Feuil5!$C$28)</f>
        <v>-</v>
      </c>
      <c r="K131" s="929" t="str">
        <f>IF(Feuil5!$C$5=0,"-",Feuil6!$U$10/Feuil5!$C$5)</f>
        <v>-</v>
      </c>
      <c r="L131" s="932" t="str">
        <f>IF(Feuil5!$I$5=0,"-",Feuil6!$U$10/Feuil5!$I$5)</f>
        <v>-</v>
      </c>
      <c r="M131" s="931" t="str">
        <f>IF(Feuil5!$H$28=0,"-",Feuil6!$T$10/Feuil5!$H$28)</f>
        <v>-</v>
      </c>
      <c r="N131" s="929" t="str">
        <f>IF(Feuil5!$C$5=0,"-",Feuil6!$T$10/Feuil5!$C$5)</f>
        <v>-</v>
      </c>
      <c r="O131" s="929" t="str">
        <f>IF(Feuil5!$I$5=0,"-",Feuil6!$T$10/Feuil5!$I$5)</f>
        <v>-</v>
      </c>
      <c r="P131" s="1043" t="str">
        <f>IF((Feuil5!$O$28+Feuil5!$V$28+Feuil5!$M$40)=0,"-",Feuil6!$T$10/(Feuil5!$O$28+Feuil5!$V$28+Feuil5!$M$40))</f>
        <v>-</v>
      </c>
      <c r="Q131" s="931" t="str">
        <f>IF(Feuil5!$C$28=0,"-",Feuil6!$V$10/Feuil5!$C$28)</f>
        <v>-</v>
      </c>
      <c r="R131" s="929" t="str">
        <f>IF(Feuil5!$C$5=0,"-",Feuil6!$V$10/Feuil5!$C$5)</f>
        <v>-</v>
      </c>
      <c r="S131" s="932" t="str">
        <f>IF(Feuil5!$I$5=0,"-",Feuil6!$V$10/Feuil5!$I$5)</f>
        <v>-</v>
      </c>
    </row>
    <row r="132" spans="1:19" s="32" customFormat="1" ht="12.75" x14ac:dyDescent="0.2">
      <c r="A132" s="1529">
        <f>Feuil6!B11</f>
        <v>0</v>
      </c>
      <c r="B132" s="1530"/>
      <c r="C132" s="925" t="str">
        <f>IF(Feuil5!$AA$5=0,"-",Feuil5!$AF$28/Feuil5!$AA$5)</f>
        <v>-</v>
      </c>
      <c r="D132" s="934" t="str">
        <f>IF(Feuil5!$AA$5=0,"-",(Feuil5!AM28+Feuil5!AT28+Feuil5!AK40)/Feuil5!$AA$5)</f>
        <v>-</v>
      </c>
      <c r="E132" s="935" t="str">
        <f>IF(Feuil5!$AA$5=0,"-",Feuil5!$AG$5/Feuil5!$AA$5)</f>
        <v>-</v>
      </c>
      <c r="F132" s="928" t="str">
        <f>IF(Feuil5!$AF$28=0,"-",Feuil6!$R$11/Feuil5!$AF$28)</f>
        <v>-</v>
      </c>
      <c r="G132" s="929" t="str">
        <f>IF(Feuil5!$AA$5=0,"-",Feuil6!$R$11/Feuil5!$AA$5)</f>
        <v>-</v>
      </c>
      <c r="H132" s="929" t="str">
        <f>IF(Feuil5!$AG$5=0,"-",Feuil6!$R$11/Feuil5!$AG$5)</f>
        <v>-</v>
      </c>
      <c r="I132" s="930" t="str">
        <f>IF((Feuil5!$AM$28+Feuil5!$AT$28+Feuil5!$AK$40)=0,"-",Feuil6!$R$10/(Feuil5!$AM$28+Feuil5!$AT$28+Feuil5!$AK$40))</f>
        <v>-</v>
      </c>
      <c r="J132" s="931" t="str">
        <f>IF(Feuil5!$AA$28=0,"-",Feuil6!$U$11/Feuil5!$AA$28)</f>
        <v>-</v>
      </c>
      <c r="K132" s="929" t="str">
        <f>IF(Feuil5!$AA$5=0,"-",Feuil6!$U$11/Feuil5!$AA$5)</f>
        <v>-</v>
      </c>
      <c r="L132" s="932" t="str">
        <f>IF(Feuil5!$AG$5=0,"-",Feuil6!$U$11/Feuil5!$AG$5)</f>
        <v>-</v>
      </c>
      <c r="M132" s="931" t="str">
        <f>IF(Feuil5!$AF$28=0,"-",Feuil6!$T$11/Feuil5!$AF$28)</f>
        <v>-</v>
      </c>
      <c r="N132" s="929" t="str">
        <f>IF(Feuil5!$AA$5=0,"-",Feuil6!$T$11/Feuil5!$AA$5)</f>
        <v>-</v>
      </c>
      <c r="O132" s="929" t="str">
        <f>IF(Feuil5!$AG$5=0,"-",Feuil6!$T$11/Feuil5!$AG$5)</f>
        <v>-</v>
      </c>
      <c r="P132" s="933" t="str">
        <f>IF((Feuil5!$AM$28+Feuil5!$AT$28+Feuil5!$AK$40)=0,"-",Feuil6!$T$10/(Feuil5!$AM$28+Feuil5!$AT$28+Feuil5!$AK$40))</f>
        <v>-</v>
      </c>
      <c r="Q132" s="931" t="str">
        <f>IF(Feuil5!$AA$28=0,"-",Feuil6!$V$11/Feuil5!$AA$28)</f>
        <v>-</v>
      </c>
      <c r="R132" s="929" t="str">
        <f>IF(Feuil5!$AA$5=0,"-",Feuil6!$V$11/Feuil5!$AA$5)</f>
        <v>-</v>
      </c>
      <c r="S132" s="932" t="str">
        <f>IF(Feuil5!$AG$5=0,"-",Feuil6!$V$11/Feuil5!$AG$5)</f>
        <v>-</v>
      </c>
    </row>
    <row r="133" spans="1:19" s="32" customFormat="1" ht="12.75" x14ac:dyDescent="0.2">
      <c r="A133" s="1529">
        <f>Feuil6!B12</f>
        <v>0</v>
      </c>
      <c r="B133" s="1530"/>
      <c r="C133" s="925" t="str">
        <f>IF(Feuil5!$AY$5=0,"-",Feuil5!$BD$28/Feuil5!$AY$5)</f>
        <v>-</v>
      </c>
      <c r="D133" s="934" t="str">
        <f>IF(Feuil5!$AY$5=0,"-",(Feuil5!BK28+Feuil5!BR28+Feuil5!BI40)/Feuil5!$AY$5)</f>
        <v>-</v>
      </c>
      <c r="E133" s="935" t="str">
        <f>IF(Feuil5!$AY$5=0,"-",Feuil5!$BE$5/Feuil5!$AY$5)</f>
        <v>-</v>
      </c>
      <c r="F133" s="928" t="str">
        <f>IF(Feuil5!$BD$28=0,"-",Feuil6!$R$12/Feuil5!$BD$28)</f>
        <v>-</v>
      </c>
      <c r="G133" s="929" t="str">
        <f>IF(Feuil5!$AY$5=0,"-",Feuil6!$R$12/Feuil5!$AY$5)</f>
        <v>-</v>
      </c>
      <c r="H133" s="929" t="str">
        <f>IF(Feuil5!$BE$5=0,"-",Feuil6!$R$12/Feuil5!$BE$5)</f>
        <v>-</v>
      </c>
      <c r="I133" s="930" t="str">
        <f>IF((Feuil5!$BK$28+Feuil5!$BR$28+Feuil5!$BI$40)=0,"-",Feuil6!$R$10/(Feuil5!$BK$28+Feuil5!$BR$28+Feuil5!$BI$40))</f>
        <v>-</v>
      </c>
      <c r="J133" s="931" t="str">
        <f>IF(Feuil5!$AY$28=0,"-",Feuil6!$U$12/Feuil5!$AY$28)</f>
        <v>-</v>
      </c>
      <c r="K133" s="929" t="str">
        <f>IF(Feuil5!$AY$5=0,"-",Feuil6!$U$12/Feuil5!$AY$5)</f>
        <v>-</v>
      </c>
      <c r="L133" s="932" t="str">
        <f>IF(Feuil5!$BE$5=0,"-",Feuil6!$U$12/Feuil5!$BE$5)</f>
        <v>-</v>
      </c>
      <c r="M133" s="931" t="str">
        <f>IF(Feuil5!$BD$28=0,"-",Feuil6!$T$12/Feuil5!$BD$28)</f>
        <v>-</v>
      </c>
      <c r="N133" s="929" t="str">
        <f>IF(Feuil5!$AY$5=0,"-",Feuil6!$T$12/Feuil5!$AY$5)</f>
        <v>-</v>
      </c>
      <c r="O133" s="929" t="str">
        <f>IF(Feuil5!$BE$5=0,"-",Feuil6!$T$12/Feuil5!$BE$5)</f>
        <v>-</v>
      </c>
      <c r="P133" s="933" t="str">
        <f>IF((Feuil5!$BK$28+Feuil5!$BR$28+Feuil5!$BI$40)=0,"-",Feuil6!$T$10/(Feuil5!$BK$28+Feuil5!$BR$28+Feuil5!$BI$40))</f>
        <v>-</v>
      </c>
      <c r="Q133" s="931" t="str">
        <f>IF(Feuil5!$AY$28=0,"-",Feuil6!$V$12/Feuil5!$AY$28)</f>
        <v>-</v>
      </c>
      <c r="R133" s="929" t="str">
        <f>IF(Feuil5!$AY$5=0,"-",Feuil6!$V$12/Feuil5!$AY$5)</f>
        <v>-</v>
      </c>
      <c r="S133" s="932" t="str">
        <f>IF(Feuil5!$BE$5=0,"-",Feuil6!$V$12/Feuil5!$BE$5)</f>
        <v>-</v>
      </c>
    </row>
    <row r="134" spans="1:19" s="32" customFormat="1" ht="12.75" x14ac:dyDescent="0.2">
      <c r="A134" s="1529">
        <f>Feuil6!B13</f>
        <v>0</v>
      </c>
      <c r="B134" s="1530"/>
      <c r="C134" s="925" t="str">
        <f>IF(Feuil5!$BW$5=0,"-",Feuil5!$CB$28/Feuil5!$BW$5)</f>
        <v>-</v>
      </c>
      <c r="D134" s="934" t="str">
        <f>IF(Feuil5!$BW$5=0,"-",(Feuil5!CI28+Feuil5!CP28+Feuil5!CG40)/Feuil5!$BW$5)</f>
        <v>-</v>
      </c>
      <c r="E134" s="935" t="str">
        <f>IF(Feuil5!$BW$5=0,"-",Feuil5!$CC$5/Feuil5!$BW$5)</f>
        <v>-</v>
      </c>
      <c r="F134" s="928" t="str">
        <f>IF(Feuil5!$CB$28=0,"-",Feuil6!$R$13/Feuil5!$CB$28)</f>
        <v>-</v>
      </c>
      <c r="G134" s="929" t="str">
        <f>IF(Feuil5!$BW$5=0,"-",Feuil6!$R$13/Feuil5!$BW$5)</f>
        <v>-</v>
      </c>
      <c r="H134" s="929" t="str">
        <f>IF(Feuil5!$CC$5=0,"-",Feuil6!$R$13/Feuil5!$CC$5)</f>
        <v>-</v>
      </c>
      <c r="I134" s="930" t="str">
        <f>IF((Feuil5!$CI$28+Feuil5!$CP$28+Feuil5!$CG$40)=0,"-",Feuil6!$R$10/(Feuil5!$CI$28+Feuil5!$CP$28+Feuil5!$CG$40))</f>
        <v>-</v>
      </c>
      <c r="J134" s="931" t="str">
        <f>IF(Feuil5!$BW$28=0,"-",Feuil6!$U$13/Feuil5!$BW$28)</f>
        <v>-</v>
      </c>
      <c r="K134" s="929" t="str">
        <f>IF(Feuil5!$BW$5=0,"-",Feuil6!$U$13/Feuil5!$BW$5)</f>
        <v>-</v>
      </c>
      <c r="L134" s="932" t="str">
        <f>IF(Feuil5!$CC$5=0,"-",Feuil6!$U$13/Feuil5!$CC$5)</f>
        <v>-</v>
      </c>
      <c r="M134" s="931" t="str">
        <f>IF(Feuil5!$CB$28=0,"-",Feuil6!$T$13/Feuil5!$CB$28)</f>
        <v>-</v>
      </c>
      <c r="N134" s="929" t="str">
        <f>IF(Feuil5!$BW$5=0,"-",Feuil6!$T$13/Feuil5!$BW$5)</f>
        <v>-</v>
      </c>
      <c r="O134" s="929" t="str">
        <f>IF(Feuil5!$CC$5=0,"-",Feuil6!$T$13/Feuil5!$CC$5)</f>
        <v>-</v>
      </c>
      <c r="P134" s="933" t="str">
        <f>IF((Feuil5!$CI$28+Feuil5!$CP$28+Feuil5!$CG$40)=0,"-",Feuil6!$T$10/(Feuil5!$CI$28+Feuil5!$CP$28+Feuil5!$CG$40))</f>
        <v>-</v>
      </c>
      <c r="Q134" s="931" t="str">
        <f>IF(Feuil5!$BW$28=0,"-",Feuil6!$V$13/Feuil5!$BW$28)</f>
        <v>-</v>
      </c>
      <c r="R134" s="929" t="str">
        <f>IF(Feuil5!$BW$5=0,"-",Feuil6!$V$13/Feuil5!$BW$5)</f>
        <v>-</v>
      </c>
      <c r="S134" s="932" t="str">
        <f>IF(Feuil5!$CC$5=0,"-",Feuil6!$V$13/Feuil5!$CC$5)</f>
        <v>-</v>
      </c>
    </row>
    <row r="135" spans="1:19" s="32" customFormat="1" ht="12.75" x14ac:dyDescent="0.2">
      <c r="A135" s="1529">
        <f>Feuil6!B14</f>
        <v>0</v>
      </c>
      <c r="B135" s="1530"/>
      <c r="C135" s="925" t="str">
        <f>IF(Feuil5!$CU$5=0,"-",Feuil5!$CZ$28/Feuil5!$CU$5)</f>
        <v>-</v>
      </c>
      <c r="D135" s="934" t="str">
        <f>IF(Feuil5!$CU$5=0,"-",(Feuil5!DG28+Feuil5!DN28+Feuil5!DE40)/Feuil5!$CU$5)</f>
        <v>-</v>
      </c>
      <c r="E135" s="935" t="str">
        <f>IF(Feuil5!$CU$5=0,"-",Feuil5!$DA$5/Feuil5!$CU$5)</f>
        <v>-</v>
      </c>
      <c r="F135" s="928" t="str">
        <f>IF(Feuil5!$CZ$28=0,"-",Feuil6!$R$14/Feuil5!$CZ$28)</f>
        <v>-</v>
      </c>
      <c r="G135" s="929" t="str">
        <f>IF(Feuil5!$CU$5=0,"-",Feuil6!$R$14/Feuil5!$CU$5)</f>
        <v>-</v>
      </c>
      <c r="H135" s="929" t="str">
        <f>IF(Feuil5!$DA$5=0,"-",Feuil6!$R$14/Feuil5!$DA$5)</f>
        <v>-</v>
      </c>
      <c r="I135" s="930" t="str">
        <f>IF((Feuil5!$DG$28+Feuil5!$DN$28+Feuil5!$DE$40)=0,"-",Feuil6!$R$10/(Feuil5!$DG$28+Feuil5!$DN$28+Feuil5!$DE$40))</f>
        <v>-</v>
      </c>
      <c r="J135" s="931" t="str">
        <f>IF(Feuil5!$CU$28=0,"-",Feuil6!$U$14/Feuil5!$CU$28)</f>
        <v>-</v>
      </c>
      <c r="K135" s="929" t="str">
        <f>IF(Feuil5!$CU$5=0,"-",Feuil6!$U$14/Feuil5!$CU$5)</f>
        <v>-</v>
      </c>
      <c r="L135" s="932" t="str">
        <f>IF(Feuil5!$DA$5=0,"-",Feuil6!$U$14/Feuil5!$DA$5)</f>
        <v>-</v>
      </c>
      <c r="M135" s="931" t="str">
        <f>IF(Feuil5!$CZ$28=0,"-",Feuil6!$T$14/Feuil5!$CZ$28)</f>
        <v>-</v>
      </c>
      <c r="N135" s="929" t="str">
        <f>IF(Feuil5!$CU$5=0,"-",Feuil6!$T$14/Feuil5!$CU$5)</f>
        <v>-</v>
      </c>
      <c r="O135" s="929" t="str">
        <f>IF(Feuil5!$DA$5=0,"-",Feuil6!$T$14/Feuil5!$DA$5)</f>
        <v>-</v>
      </c>
      <c r="P135" s="933" t="str">
        <f>IF((Feuil5!$DG$28+Feuil5!$DN$28+Feuil5!$DE$40)=0,"-",Feuil6!$T$10/(Feuil5!$DG$28+Feuil5!$DN$28+Feuil5!$DE$40))</f>
        <v>-</v>
      </c>
      <c r="Q135" s="931" t="str">
        <f>IF(Feuil5!$CU$28=0,"-",Feuil6!$V$14/Feuil5!$CU$28)</f>
        <v>-</v>
      </c>
      <c r="R135" s="929" t="str">
        <f>IF(Feuil5!$CU$5=0,"-",Feuil6!$V$14/Feuil5!$CU$5)</f>
        <v>-</v>
      </c>
      <c r="S135" s="932" t="str">
        <f>IF(Feuil5!$DA$5=0,"-",Feuil6!$V$14/Feuil5!$DA$5)</f>
        <v>-</v>
      </c>
    </row>
    <row r="136" spans="1:19" s="32" customFormat="1" ht="12.75" x14ac:dyDescent="0.2">
      <c r="A136" s="1529">
        <f>Feuil6!B15</f>
        <v>0</v>
      </c>
      <c r="B136" s="1530"/>
      <c r="C136" s="925" t="str">
        <f>IF(Feuil5!$DS$5=0,"-",Feuil5!$DX$28/Feuil5!$DS$5)</f>
        <v>-</v>
      </c>
      <c r="D136" s="934" t="str">
        <f>IF(Feuil5!$DS$5=0,"-",(Feuil5!EE28+Feuil5!EL28+Feuil5!EC40)/Feuil5!$DS$5)</f>
        <v>-</v>
      </c>
      <c r="E136" s="935" t="str">
        <f>IF(Feuil5!$DS$5=0,"-",Feuil5!$DY$5/Feuil5!$DS$5)</f>
        <v>-</v>
      </c>
      <c r="F136" s="928" t="str">
        <f>IF(Feuil5!$DX$28=0,"-",Feuil6!$R$15/Feuil5!$DX$28)</f>
        <v>-</v>
      </c>
      <c r="G136" s="929" t="str">
        <f>IF(Feuil5!$DS$5=0,"-",Feuil6!$R$15/Feuil5!$DS$5)</f>
        <v>-</v>
      </c>
      <c r="H136" s="929" t="str">
        <f>IF(Feuil5!$DY$5=0,"-",Feuil6!$R$15/Feuil5!$DY$5)</f>
        <v>-</v>
      </c>
      <c r="I136" s="930" t="str">
        <f>IF((Feuil5!$EE$28+Feuil5!$EL$28+Feuil5!$EC$40)=0,"-",Feuil6!$R$10/(Feuil5!$EE$28+Feuil5!$EL$28+Feuil5!$EC$40))</f>
        <v>-</v>
      </c>
      <c r="J136" s="931" t="str">
        <f>IF(Feuil5!$DS$28=0,"-",Feuil6!$U$15/Feuil5!$DS$28)</f>
        <v>-</v>
      </c>
      <c r="K136" s="929" t="str">
        <f>IF(Feuil5!$DS$5=0,"-",Feuil6!$U$15/Feuil5!$DS$5)</f>
        <v>-</v>
      </c>
      <c r="L136" s="932" t="str">
        <f>IF(Feuil5!$DY$5=0,"-",Feuil6!$U$15/Feuil5!$DY$5)</f>
        <v>-</v>
      </c>
      <c r="M136" s="931" t="str">
        <f>IF(Feuil5!$DX$28=0,"-",Feuil6!$T$15/Feuil5!$DX$28)</f>
        <v>-</v>
      </c>
      <c r="N136" s="929" t="str">
        <f>IF(Feuil5!$DS$5=0,"-",Feuil6!$T$15/Feuil5!$DS$5)</f>
        <v>-</v>
      </c>
      <c r="O136" s="929" t="str">
        <f>IF(Feuil5!$DY$5=0,"-",Feuil6!$T$15/Feuil5!$DY$5)</f>
        <v>-</v>
      </c>
      <c r="P136" s="933" t="str">
        <f>IF((Feuil5!$EE$28+Feuil5!$EL$28+Feuil5!$EC$40)=0,"-",Feuil6!$T$10/(Feuil5!$EE$28+Feuil5!$EL$28+Feuil5!$EC$40))</f>
        <v>-</v>
      </c>
      <c r="Q136" s="931" t="str">
        <f>IF(Feuil5!$DS$28=0,"-",Feuil6!$V$15/Feuil5!$DS$28)</f>
        <v>-</v>
      </c>
      <c r="R136" s="929" t="str">
        <f>IF(Feuil5!$DS$5=0,"-",Feuil6!$V$15/Feuil5!$DS$5)</f>
        <v>-</v>
      </c>
      <c r="S136" s="932" t="str">
        <f>IF(Feuil5!$DY$5=0,"-",Feuil6!$V$15/Feuil5!$DY$5)</f>
        <v>-</v>
      </c>
    </row>
    <row r="137" spans="1:19" s="32" customFormat="1" ht="12.75" x14ac:dyDescent="0.2">
      <c r="A137" s="1529">
        <f>Feuil6!B16</f>
        <v>0</v>
      </c>
      <c r="B137" s="1530"/>
      <c r="C137" s="925" t="str">
        <f>IF(Feuil5!$EQ$5=0,"-",Feuil5!$EV$28/Feuil5!$EQ$5)</f>
        <v>-</v>
      </c>
      <c r="D137" s="934" t="str">
        <f>IF(Feuil5!$EQ$5=0,"-",(Feuil5!FC28+Feuil5!FJ28+Feuil5!FA40)/Feuil5!$EQ$5)</f>
        <v>-</v>
      </c>
      <c r="E137" s="935" t="str">
        <f>IF(Feuil5!$EQ$5=0,"-",Feuil5!$EW$5/Feuil5!$EQ$5)</f>
        <v>-</v>
      </c>
      <c r="F137" s="928" t="str">
        <f>IF(Feuil5!$EV$28=0,"-",Feuil6!$R$16/Feuil5!$EV$28)</f>
        <v>-</v>
      </c>
      <c r="G137" s="929" t="str">
        <f>IF(Feuil5!$EQ$5=0,"-",Feuil6!$R$16/Feuil5!$EQ$5)</f>
        <v>-</v>
      </c>
      <c r="H137" s="929" t="str">
        <f>IF(Feuil5!$EW$5=0,"-",Feuil6!$R$16/Feuil5!$EW$5)</f>
        <v>-</v>
      </c>
      <c r="I137" s="930" t="str">
        <f>IF((Feuil5!$FC$28+Feuil5!$FJ$28+Feuil5!$FA$40)=0,"-",Feuil6!$R$10/(Feuil5!$FC$28+Feuil5!$FJ$28+Feuil5!$FA$40))</f>
        <v>-</v>
      </c>
      <c r="J137" s="931" t="str">
        <f>IF(Feuil5!$EQ$28=0,"-",Feuil6!$U$16/Feuil5!$EQ$28)</f>
        <v>-</v>
      </c>
      <c r="K137" s="929" t="str">
        <f>IF(Feuil5!$EQ$5=0,"-",Feuil6!$U$16/Feuil5!$EQ$5)</f>
        <v>-</v>
      </c>
      <c r="L137" s="932" t="str">
        <f>IF(Feuil5!$EW$5=0,"-",Feuil6!$U$16/Feuil5!$EW$5)</f>
        <v>-</v>
      </c>
      <c r="M137" s="931" t="str">
        <f>IF(Feuil5!$EV$28=0,"-",Feuil6!$T$16/Feuil5!$EV$28)</f>
        <v>-</v>
      </c>
      <c r="N137" s="929" t="str">
        <f>IF(Feuil5!$EQ$5=0,"-",Feuil6!$T$16/Feuil5!$EQ$5)</f>
        <v>-</v>
      </c>
      <c r="O137" s="929" t="str">
        <f>IF(Feuil5!$EW$5=0,"-",Feuil6!$T$16/Feuil5!$EW$5)</f>
        <v>-</v>
      </c>
      <c r="P137" s="933" t="str">
        <f>IF((Feuil5!$FC$28+Feuil5!$FJ$28+Feuil5!$FA$40)=0,"-",Feuil6!$T$10/(Feuil5!$FC$28+Feuil5!$FJ$28+Feuil5!$FA$40))</f>
        <v>-</v>
      </c>
      <c r="Q137" s="931" t="str">
        <f>IF(Feuil5!$EQ$28=0,"-",Feuil6!$V$16/Feuil5!$EQ$28)</f>
        <v>-</v>
      </c>
      <c r="R137" s="929" t="str">
        <f>IF(Feuil5!$EQ$5=0,"-",Feuil6!$V$16/Feuil5!$EQ$5)</f>
        <v>-</v>
      </c>
      <c r="S137" s="932" t="str">
        <f>IF(Feuil5!$EW$5=0,"-",Feuil6!$V$16/Feuil5!$EW$5)</f>
        <v>-</v>
      </c>
    </row>
    <row r="138" spans="1:19" s="32" customFormat="1" ht="12.75" x14ac:dyDescent="0.2">
      <c r="A138" s="1529">
        <f>Feuil6!B17</f>
        <v>0</v>
      </c>
      <c r="B138" s="1530"/>
      <c r="C138" s="925" t="str">
        <f>IF(Feuil5!$FO$5=0,"-",Feuil5!$FT$28/Feuil5!$F$5)</f>
        <v>-</v>
      </c>
      <c r="D138" s="934" t="str">
        <f>IF(Feuil5!$FO$5=0,"-",(Feuil5!GA28+Feuil5!GH28+Feuil5!FY40)/Feuil5!$F$5)</f>
        <v>-</v>
      </c>
      <c r="E138" s="935" t="str">
        <f>IF(Feuil5!$FO$5=0,"-",Feuil5!$FU$5/Feuil5!$F$5)</f>
        <v>-</v>
      </c>
      <c r="F138" s="928" t="str">
        <f>IF(Feuil5!$FT$28=0,"-",Feuil6!$R$17/Feuil5!$FT$28)</f>
        <v>-</v>
      </c>
      <c r="G138" s="929" t="str">
        <f>IF(Feuil5!$FO$5=0,"-",Feuil6!$R$17/Feuil5!$FO$5)</f>
        <v>-</v>
      </c>
      <c r="H138" s="929" t="str">
        <f>IF(Feuil5!$FU$5=0,"-",Feuil6!$R$17/Feuil5!$FU$5)</f>
        <v>-</v>
      </c>
      <c r="I138" s="930" t="str">
        <f>IF((Feuil5!$GA$28+Feuil5!$GH$28+Feuil5!$FY$40)=0,"-",Feuil6!$R$10/(Feuil5!$GA$28+Feuil5!$GH$28+Feuil5!$FY$40))</f>
        <v>-</v>
      </c>
      <c r="J138" s="931" t="str">
        <f>IF(Feuil5!$FO$28=0,"-",Feuil6!$U$17/Feuil5!$FO$28)</f>
        <v>-</v>
      </c>
      <c r="K138" s="929" t="str">
        <f>IF(Feuil5!$FO$5=0,"-",Feuil6!$U$17/Feuil5!$FO$5)</f>
        <v>-</v>
      </c>
      <c r="L138" s="932" t="str">
        <f>IF(Feuil5!$FU$5=0,"-",Feuil6!$U$17/Feuil5!$FU$5)</f>
        <v>-</v>
      </c>
      <c r="M138" s="931" t="str">
        <f>IF(Feuil5!$FT$28=0,"-",Feuil6!$T$17/Feuil5!$FT$28)</f>
        <v>-</v>
      </c>
      <c r="N138" s="929" t="str">
        <f>IF(Feuil5!$FO$5=0,"-",Feuil6!$T$17/Feuil5!$FO$5)</f>
        <v>-</v>
      </c>
      <c r="O138" s="929" t="str">
        <f>IF(Feuil5!$FU$5=0,"-",Feuil6!$T$17/Feuil5!$FU$5)</f>
        <v>-</v>
      </c>
      <c r="P138" s="933" t="str">
        <f>IF((Feuil5!$GA$28+Feuil5!$GH$28+Feuil5!$FY$40)=0,"-",Feuil6!$T$10/(Feuil5!$GA$28+Feuil5!$GH$28+Feuil5!$FY$40))</f>
        <v>-</v>
      </c>
      <c r="Q138" s="931" t="str">
        <f>IF(Feuil5!$FO$28=0,"-",Feuil6!$V$17/Feuil5!$FO$28)</f>
        <v>-</v>
      </c>
      <c r="R138" s="929" t="str">
        <f>IF(Feuil5!$FO$5=0,"-",Feuil6!$V$17/Feuil5!$FO$5)</f>
        <v>-</v>
      </c>
      <c r="S138" s="932" t="str">
        <f>IF(Feuil5!$FU$5=0,"-",Feuil6!$V$17/Feuil5!$FU$5)</f>
        <v>-</v>
      </c>
    </row>
    <row r="139" spans="1:19" s="32" customFormat="1" ht="12.75" x14ac:dyDescent="0.2">
      <c r="A139" s="1529">
        <f>Feuil6!B18</f>
        <v>0</v>
      </c>
      <c r="B139" s="1530"/>
      <c r="C139" s="925" t="str">
        <f>IF(Feuil5!$GM$5=0,"-",Feuil5!$GR$28/Feuil5!$GM$5)</f>
        <v>-</v>
      </c>
      <c r="D139" s="934" t="str">
        <f>IF(Feuil5!$GM$5=0,"-",(Feuil5!GY28+Feuil5!HF28+Feuil5!GW40)/Feuil5!$GM$5)</f>
        <v>-</v>
      </c>
      <c r="E139" s="935" t="str">
        <f>IF(Feuil5!$GM$5=0,"-",Feuil5!$GS$5/Feuil5!$GM$5)</f>
        <v>-</v>
      </c>
      <c r="F139" s="928" t="str">
        <f>IF(Feuil5!$GR$28=0,"-",Feuil6!$R$18/Feuil5!$GR$28)</f>
        <v>-</v>
      </c>
      <c r="G139" s="929" t="str">
        <f>IF(Feuil5!$GM$5=0,"-",Feuil6!$R$18/Feuil5!$GM$5)</f>
        <v>-</v>
      </c>
      <c r="H139" s="929" t="str">
        <f>IF(Feuil5!$GS$5=0,"-",Feuil6!$R$18/Feuil5!$GS$5)</f>
        <v>-</v>
      </c>
      <c r="I139" s="930" t="str">
        <f>IF((Feuil5!$GY$28+Feuil5!$HF$28+Feuil5!$GW$40)=0,"-",Feuil6!$R$10/(Feuil5!$GY$28+Feuil5!$HF$28+Feuil5!$GW$40))</f>
        <v>-</v>
      </c>
      <c r="J139" s="931" t="str">
        <f>IF(Feuil5!$GM$28=0,"-",Feuil6!$U$18/Feuil5!$GM$28)</f>
        <v>-</v>
      </c>
      <c r="K139" s="929" t="str">
        <f>IF(Feuil5!$GM$5=0,"-",Feuil6!$U$18/Feuil5!$GM$5)</f>
        <v>-</v>
      </c>
      <c r="L139" s="932" t="str">
        <f>IF(Feuil5!$GS$5=0,"-",Feuil6!$U$18/Feuil5!$GS$5)</f>
        <v>-</v>
      </c>
      <c r="M139" s="931" t="str">
        <f>IF(Feuil5!$GR$28=0,"-",Feuil6!$T$18/Feuil5!$GR$28)</f>
        <v>-</v>
      </c>
      <c r="N139" s="929" t="str">
        <f>IF(Feuil5!$GM$5=0,"-",Feuil6!$T$18/Feuil5!$GM$5)</f>
        <v>-</v>
      </c>
      <c r="O139" s="929" t="str">
        <f>IF(Feuil5!$GS$5=0,"-",Feuil6!$T$18/Feuil5!$GS$5)</f>
        <v>-</v>
      </c>
      <c r="P139" s="933" t="str">
        <f>IF((Feuil5!$GY$28+Feuil5!$HF$28+Feuil5!$GW$40)=0,"-",Feuil6!$T$10/(Feuil5!$GY$28+Feuil5!$HF$28+Feuil5!$GW$40))</f>
        <v>-</v>
      </c>
      <c r="Q139" s="931" t="str">
        <f>IF(Feuil5!$GM$28=0,"-",Feuil6!$V$18/Feuil5!$GM$28)</f>
        <v>-</v>
      </c>
      <c r="R139" s="929" t="str">
        <f>IF(Feuil5!$GM$5=0,"-",Feuil6!$V$18/Feuil5!$GM$5)</f>
        <v>-</v>
      </c>
      <c r="S139" s="932" t="str">
        <f>IF(Feuil5!$GS$5=0,"-",Feuil6!$V$18/Feuil5!$GS$5)</f>
        <v>-</v>
      </c>
    </row>
    <row r="140" spans="1:19" s="32" customFormat="1" ht="13.5" thickBot="1" x14ac:dyDescent="0.25">
      <c r="A140" s="1539">
        <f>Feuil6!B19</f>
        <v>0</v>
      </c>
      <c r="B140" s="1540"/>
      <c r="C140" s="936" t="str">
        <f>IF(Feuil5!$HK$5=0,"-",Feuil5!$HP$28/Feuil5!$HK$5)</f>
        <v>-</v>
      </c>
      <c r="D140" s="937" t="str">
        <f>IF(Feuil5!$HK$5=0,"-",(Feuil5!HW28+Feuil5!ID28+Feuil5!HU40)/Feuil5!$HK$5)</f>
        <v>-</v>
      </c>
      <c r="E140" s="938" t="str">
        <f>IF(Feuil5!$HK$5=0,"-",Feuil5!$HQ$5/Feuil5!$HK$5)</f>
        <v>-</v>
      </c>
      <c r="F140" s="939" t="str">
        <f>IF(Feuil5!$HP$28=0,"-",Feuil6!$R$19/Feuil5!$HP$28)</f>
        <v>-</v>
      </c>
      <c r="G140" s="940" t="str">
        <f>IF(Feuil5!$HK$5=0,"-",Feuil6!$R$19/Feuil5!$HK$5)</f>
        <v>-</v>
      </c>
      <c r="H140" s="940" t="str">
        <f>IF(Feuil5!$HQ$5=0,"-",Feuil6!$R$19/Feuil5!$HQ$5)</f>
        <v>-</v>
      </c>
      <c r="I140" s="941" t="str">
        <f>IF((Feuil5!$HW$28+Feuil5!$ID$28+Feuil5!$HU$40)=0,"-",Feuil6!$R$10/(Feuil5!$HW$28+Feuil5!$ID$28+Feuil5!$HU$40))</f>
        <v>-</v>
      </c>
      <c r="J140" s="942" t="str">
        <f>IF(Feuil5!$HK$28=0,"-",Feuil6!$U$19/Feuil5!$HK$28)</f>
        <v>-</v>
      </c>
      <c r="K140" s="940" t="str">
        <f>IF(Feuil5!$HK$5=0,"-",Feuil6!$U$19/Feuil5!$HK$5)</f>
        <v>-</v>
      </c>
      <c r="L140" s="943" t="str">
        <f>IF(Feuil5!$HQ$5=0,"-",Feuil6!$U$19/Feuil5!$HQ$5)</f>
        <v>-</v>
      </c>
      <c r="M140" s="942" t="str">
        <f>IF(Feuil5!$HP$28=0,"-",Feuil6!$T$19/Feuil5!$HP$28)</f>
        <v>-</v>
      </c>
      <c r="N140" s="940" t="str">
        <f>IF(Feuil5!$HK$5=0,"-",Feuil6!$T$19/Feuil5!$HK$5)</f>
        <v>-</v>
      </c>
      <c r="O140" s="940" t="str">
        <f>IF(Feuil5!$HQ$5=0,"-",Feuil6!$T$19/Feuil5!$HQ$5)</f>
        <v>-</v>
      </c>
      <c r="P140" s="944" t="str">
        <f>IF((Feuil5!$HW$28+Feuil5!$ID$28+Feuil5!$HU$40)=0,"-",Feuil6!$T$10/(Feuil5!$HW$28+Feuil5!$ID$28+Feuil5!$HU$40))</f>
        <v>-</v>
      </c>
      <c r="Q140" s="942" t="str">
        <f>IF(Feuil5!$HK$28=0,"-",Feuil6!$V$19/Feuil5!$HK$28)</f>
        <v>-</v>
      </c>
      <c r="R140" s="940" t="str">
        <f>IF(Feuil5!$HK$5=0,"-",Feuil6!$V$19/Feuil5!$HK$5)</f>
        <v>-</v>
      </c>
      <c r="S140" s="943" t="str">
        <f>IF(Feuil5!$HQ$5=0,"-",Feuil6!$V$19/Feuil5!$HQ$5)</f>
        <v>-</v>
      </c>
    </row>
    <row r="141" spans="1:19" s="32" customFormat="1" ht="13.5" thickBot="1" x14ac:dyDescent="0.25"/>
    <row r="142" spans="1:19" s="32" customFormat="1" ht="12.75" x14ac:dyDescent="0.2">
      <c r="A142" s="1538" t="s">
        <v>189</v>
      </c>
      <c r="B142" s="1468"/>
      <c r="C142" s="1468"/>
      <c r="D142" s="1468"/>
      <c r="E142" s="1468"/>
      <c r="F142" s="1468"/>
      <c r="G142" s="1468"/>
      <c r="H142" s="1468"/>
      <c r="I142" s="1468"/>
      <c r="J142" s="1468"/>
      <c r="K142" s="1468"/>
      <c r="L142" s="1468"/>
      <c r="M142" s="1468"/>
      <c r="N142" s="1468"/>
      <c r="O142" s="1468"/>
      <c r="P142" s="1468"/>
      <c r="Q142" s="1469"/>
    </row>
    <row r="143" spans="1:19" s="32" customFormat="1" ht="12.75" x14ac:dyDescent="0.2">
      <c r="A143" s="1321"/>
      <c r="B143" s="1319"/>
      <c r="C143" s="1319"/>
      <c r="D143" s="1319"/>
      <c r="E143" s="1319"/>
      <c r="F143" s="1319"/>
      <c r="G143" s="1319"/>
      <c r="H143" s="1319"/>
      <c r="I143" s="1319"/>
      <c r="J143" s="1319"/>
      <c r="K143" s="1319"/>
      <c r="L143" s="1319"/>
      <c r="M143" s="1319"/>
      <c r="N143" s="1319"/>
      <c r="O143" s="1319"/>
      <c r="P143" s="1319"/>
      <c r="Q143" s="1320"/>
    </row>
    <row r="144" spans="1:19" s="32" customFormat="1" ht="13.5" thickBot="1" x14ac:dyDescent="0.25">
      <c r="A144" s="1322"/>
      <c r="B144" s="1323"/>
      <c r="C144" s="1323"/>
      <c r="D144" s="1323"/>
      <c r="E144" s="1323"/>
      <c r="F144" s="1323"/>
      <c r="G144" s="1323"/>
      <c r="H144" s="1323"/>
      <c r="I144" s="1323"/>
      <c r="J144" s="1323"/>
      <c r="K144" s="1323"/>
      <c r="L144" s="1323"/>
      <c r="M144" s="1323"/>
      <c r="N144" s="1323"/>
      <c r="O144" s="1323"/>
      <c r="P144" s="1323"/>
      <c r="Q144" s="1324"/>
    </row>
    <row r="145" spans="1:22" s="32" customFormat="1" ht="15" x14ac:dyDescent="0.2">
      <c r="A145" s="762"/>
      <c r="B145" s="762"/>
      <c r="C145" s="762"/>
      <c r="D145" s="762"/>
      <c r="E145" s="762"/>
      <c r="F145" s="762"/>
      <c r="G145" s="762"/>
      <c r="H145" s="762"/>
      <c r="I145" s="762"/>
      <c r="J145" s="762"/>
      <c r="K145" s="762"/>
      <c r="L145" s="762"/>
      <c r="M145" s="762"/>
      <c r="N145" s="762"/>
      <c r="O145" s="762"/>
      <c r="P145" s="762"/>
      <c r="Q145" s="762"/>
    </row>
    <row r="146" spans="1:22" s="32" customFormat="1" ht="16.5" thickBot="1" x14ac:dyDescent="0.3">
      <c r="A146" s="286" t="s">
        <v>530</v>
      </c>
      <c r="B146" s="762"/>
      <c r="C146" s="762"/>
      <c r="D146" s="762"/>
      <c r="E146" s="762"/>
      <c r="F146" s="762"/>
      <c r="G146" s="762"/>
      <c r="H146" s="762"/>
      <c r="I146" s="762"/>
      <c r="J146" s="762"/>
      <c r="K146" s="762"/>
      <c r="L146" s="762"/>
      <c r="M146" s="762"/>
      <c r="N146" s="762"/>
      <c r="O146" s="762"/>
      <c r="P146" s="762"/>
      <c r="Q146" s="762"/>
    </row>
    <row r="147" spans="1:22" s="32" customFormat="1" ht="13.5" thickBot="1" x14ac:dyDescent="0.25">
      <c r="A147" s="1536">
        <v>1</v>
      </c>
      <c r="B147" s="1541"/>
      <c r="C147" s="1120">
        <v>2</v>
      </c>
      <c r="D147" s="1121">
        <v>3</v>
      </c>
      <c r="E147" s="1122">
        <v>4</v>
      </c>
      <c r="F147" s="1123">
        <v>5</v>
      </c>
      <c r="G147" s="1124">
        <v>6</v>
      </c>
      <c r="H147" s="1124">
        <v>7</v>
      </c>
      <c r="I147" s="1124">
        <v>8</v>
      </c>
      <c r="J147" s="1125">
        <v>9</v>
      </c>
      <c r="K147" s="1126">
        <v>10</v>
      </c>
      <c r="L147" s="1127">
        <v>11</v>
      </c>
      <c r="M147" s="1126">
        <v>12</v>
      </c>
      <c r="N147" s="1128">
        <v>13</v>
      </c>
      <c r="O147" s="1127">
        <v>14</v>
      </c>
      <c r="P147" s="1126">
        <v>15</v>
      </c>
      <c r="Q147" s="1127">
        <v>16</v>
      </c>
      <c r="R147" s="1126">
        <v>17</v>
      </c>
      <c r="S147" s="1128">
        <v>18</v>
      </c>
      <c r="T147" s="1127">
        <v>19</v>
      </c>
      <c r="U147" s="1119">
        <v>20</v>
      </c>
      <c r="V147" s="1118">
        <v>21</v>
      </c>
    </row>
    <row r="148" spans="1:22" s="32" customFormat="1" ht="33.6" customHeight="1" x14ac:dyDescent="0.2">
      <c r="A148" s="1542" t="s">
        <v>440</v>
      </c>
      <c r="B148" s="1543"/>
      <c r="C148" s="1051" t="s">
        <v>523</v>
      </c>
      <c r="D148" s="1095" t="s">
        <v>98</v>
      </c>
      <c r="E148" s="1112" t="s">
        <v>524</v>
      </c>
      <c r="F148" s="1100" t="s">
        <v>605</v>
      </c>
      <c r="G148" s="1101" t="s">
        <v>137</v>
      </c>
      <c r="H148" s="1101" t="s">
        <v>24</v>
      </c>
      <c r="I148" s="1101" t="s">
        <v>140</v>
      </c>
      <c r="J148" s="1102" t="s">
        <v>25</v>
      </c>
      <c r="K148" s="1524" t="s">
        <v>420</v>
      </c>
      <c r="L148" s="1528"/>
      <c r="M148" s="1524" t="s">
        <v>439</v>
      </c>
      <c r="N148" s="1527"/>
      <c r="O148" s="1528"/>
      <c r="P148" s="1524" t="s">
        <v>421</v>
      </c>
      <c r="Q148" s="1528"/>
      <c r="R148" s="1524" t="s">
        <v>441</v>
      </c>
      <c r="S148" s="1527"/>
      <c r="T148" s="1528"/>
      <c r="U148" s="1536" t="s">
        <v>525</v>
      </c>
      <c r="V148" s="1537"/>
    </row>
    <row r="149" spans="1:22" s="32" customFormat="1" ht="120" x14ac:dyDescent="0.2">
      <c r="A149" s="1552" t="s">
        <v>143</v>
      </c>
      <c r="B149" s="1350"/>
      <c r="C149" s="1050"/>
      <c r="D149" s="1096"/>
      <c r="E149" s="1113"/>
      <c r="F149" s="1056"/>
      <c r="G149" s="1057"/>
      <c r="H149" s="1057"/>
      <c r="I149" s="1057"/>
      <c r="J149" s="1103"/>
      <c r="K149" s="881" t="s">
        <v>606</v>
      </c>
      <c r="L149" s="880" t="s">
        <v>607</v>
      </c>
      <c r="M149" s="879" t="s">
        <v>598</v>
      </c>
      <c r="N149" s="874" t="s">
        <v>531</v>
      </c>
      <c r="O149" s="880" t="s">
        <v>599</v>
      </c>
      <c r="P149" s="879" t="s">
        <v>601</v>
      </c>
      <c r="Q149" s="880" t="s">
        <v>532</v>
      </c>
      <c r="R149" s="879" t="s">
        <v>602</v>
      </c>
      <c r="S149" s="882" t="s">
        <v>533</v>
      </c>
      <c r="T149" s="880" t="s">
        <v>603</v>
      </c>
      <c r="U149" s="879" t="s">
        <v>604</v>
      </c>
      <c r="V149" s="880" t="s">
        <v>534</v>
      </c>
    </row>
    <row r="150" spans="1:22" s="32" customFormat="1" ht="12.95" customHeight="1" x14ac:dyDescent="0.2">
      <c r="A150" s="1553" t="s">
        <v>528</v>
      </c>
      <c r="B150" s="1554"/>
      <c r="C150" s="1094" t="str">
        <f>Feuil3!$D$53</f>
        <v>ha</v>
      </c>
      <c r="D150" s="1097" t="s">
        <v>556</v>
      </c>
      <c r="E150" s="1114" t="s">
        <v>600</v>
      </c>
      <c r="F150" s="1104" t="str">
        <f>Feuil1!$D$6</f>
        <v>UM</v>
      </c>
      <c r="G150" s="1105" t="str">
        <f>Feuil1!$D$6</f>
        <v>UM</v>
      </c>
      <c r="H150" s="1105" t="str">
        <f>Feuil1!$D$6</f>
        <v>UM</v>
      </c>
      <c r="I150" s="1105" t="str">
        <f>Feuil1!$D$6</f>
        <v>UM</v>
      </c>
      <c r="J150" s="1106" t="str">
        <f>Feuil1!$D$6</f>
        <v>UM</v>
      </c>
      <c r="K150" s="913" t="s">
        <v>556</v>
      </c>
      <c r="L150" s="917" t="str">
        <f>Feuil1!$D$6</f>
        <v>UM</v>
      </c>
      <c r="M150" s="913" t="str">
        <f>Feuil1!$D$6</f>
        <v>UM</v>
      </c>
      <c r="N150" s="916" t="str">
        <f>Feuil1!$D$6</f>
        <v>UM</v>
      </c>
      <c r="O150" s="917" t="str">
        <f>Feuil1!$D$6</f>
        <v>UM</v>
      </c>
      <c r="P150" s="913" t="str">
        <f>Feuil1!$D$6</f>
        <v>UM</v>
      </c>
      <c r="Q150" s="917" t="str">
        <f>Feuil1!$D$6</f>
        <v>UM</v>
      </c>
      <c r="R150" s="913" t="str">
        <f>Feuil1!$D$6</f>
        <v>UM</v>
      </c>
      <c r="S150" s="918" t="str">
        <f>Feuil1!$D$6</f>
        <v>UM</v>
      </c>
      <c r="T150" s="919" t="str">
        <f>Feuil1!$D$6</f>
        <v>UM</v>
      </c>
      <c r="U150" s="913" t="str">
        <f>Feuil1!$D$6</f>
        <v>UM</v>
      </c>
      <c r="V150" s="917" t="str">
        <f>Feuil1!$D$6</f>
        <v>UM</v>
      </c>
    </row>
    <row r="151" spans="1:22" s="32" customFormat="1" ht="12.95" customHeight="1" x14ac:dyDescent="0.2">
      <c r="A151" s="1321"/>
      <c r="B151" s="1320"/>
      <c r="C151" s="762"/>
      <c r="D151" s="1098"/>
      <c r="E151" s="1047"/>
      <c r="F151" s="1055"/>
      <c r="G151" s="1107"/>
      <c r="H151" s="1107"/>
      <c r="I151" s="1107"/>
      <c r="J151" s="1108"/>
      <c r="K151" s="920" t="s">
        <v>175</v>
      </c>
      <c r="L151" s="897" t="s">
        <v>175</v>
      </c>
      <c r="M151" s="920" t="s">
        <v>175</v>
      </c>
      <c r="N151" s="921" t="s">
        <v>175</v>
      </c>
      <c r="O151" s="897" t="s">
        <v>175</v>
      </c>
      <c r="P151" s="920" t="s">
        <v>175</v>
      </c>
      <c r="Q151" s="897" t="s">
        <v>175</v>
      </c>
      <c r="R151" s="945" t="s">
        <v>175</v>
      </c>
      <c r="S151" s="922" t="s">
        <v>175</v>
      </c>
      <c r="T151" s="897" t="s">
        <v>175</v>
      </c>
      <c r="U151" s="920" t="s">
        <v>175</v>
      </c>
      <c r="V151" s="897" t="s">
        <v>175</v>
      </c>
    </row>
    <row r="152" spans="1:22" s="32" customFormat="1" ht="13.5" customHeight="1" thickBot="1" x14ac:dyDescent="0.25">
      <c r="A152" s="1322"/>
      <c r="B152" s="1324"/>
      <c r="C152" s="1049"/>
      <c r="D152" s="1099"/>
      <c r="E152" s="1048"/>
      <c r="F152" s="1054"/>
      <c r="G152" s="1053"/>
      <c r="H152" s="1053"/>
      <c r="I152" s="1053"/>
      <c r="J152" s="1052"/>
      <c r="K152" s="923" t="str">
        <f>Feuil3!$D$53</f>
        <v>ha</v>
      </c>
      <c r="L152" s="908" t="str">
        <f>Feuil3!$D$53</f>
        <v>ha</v>
      </c>
      <c r="M152" s="923" t="s">
        <v>556</v>
      </c>
      <c r="N152" s="924" t="str">
        <f>Feuil3!$D$53</f>
        <v>ha</v>
      </c>
      <c r="O152" s="908" t="str">
        <f>Feuil1!$D$6</f>
        <v>UM</v>
      </c>
      <c r="P152" s="923" t="s">
        <v>600</v>
      </c>
      <c r="Q152" s="908" t="str">
        <f>Feuil3!$D$53</f>
        <v>ha</v>
      </c>
      <c r="R152" s="946" t="s">
        <v>556</v>
      </c>
      <c r="S152" s="907" t="str">
        <f>Feuil3!$D$53</f>
        <v>ha</v>
      </c>
      <c r="T152" s="908" t="str">
        <f>Feuil1!$D$6</f>
        <v>UM</v>
      </c>
      <c r="U152" s="923" t="s">
        <v>600</v>
      </c>
      <c r="V152" s="908" t="str">
        <f>Feuil3!$D$53</f>
        <v>ha</v>
      </c>
    </row>
    <row r="153" spans="1:22" s="32" customFormat="1" ht="12.75" x14ac:dyDescent="0.2">
      <c r="A153" s="1587"/>
      <c r="B153" s="1588"/>
      <c r="C153" s="1145"/>
      <c r="D153" s="1146"/>
      <c r="E153" s="1147"/>
      <c r="F153" s="1148"/>
      <c r="G153" s="1149"/>
      <c r="H153" s="1149"/>
      <c r="I153" s="1149"/>
      <c r="J153" s="1150"/>
      <c r="K153" s="1129" t="str">
        <f>IF(C153=0,"-",D153/C153)</f>
        <v>-</v>
      </c>
      <c r="L153" s="1115" t="str">
        <f>IF(C153=0,"-",F153/C153)</f>
        <v>-</v>
      </c>
      <c r="M153" s="1134" t="str">
        <f>IF(D153=0,"-",G153/D153)</f>
        <v>-</v>
      </c>
      <c r="N153" s="1135" t="str">
        <f>IF(C153=0,"-",G153/C153)</f>
        <v>-</v>
      </c>
      <c r="O153" s="1117" t="str">
        <f>IF(F153=0,"-",G153/F153)</f>
        <v>-</v>
      </c>
      <c r="P153" s="1134" t="str">
        <f>IF(E153=0,"-",H153/E153)</f>
        <v>-</v>
      </c>
      <c r="Q153" s="1142" t="str">
        <f>IF(C153=0,"-",H153/C153)</f>
        <v>-</v>
      </c>
      <c r="R153" s="1134" t="str">
        <f>IF(D153=0,"-",I153/D153)</f>
        <v>-</v>
      </c>
      <c r="S153" s="1135" t="str">
        <f>IF(C153=0,"-",I153/C153)</f>
        <v>-</v>
      </c>
      <c r="T153" s="1117" t="str">
        <f>IF(F153=0,"-",I153/F153)</f>
        <v>-</v>
      </c>
      <c r="U153" s="1134" t="str">
        <f>IF(E153=0,"-",J153/E153)</f>
        <v>-</v>
      </c>
      <c r="V153" s="1142" t="str">
        <f>IF(C153=0,"-",J153/C153)</f>
        <v>-</v>
      </c>
    </row>
    <row r="154" spans="1:22" s="32" customFormat="1" ht="12.75" x14ac:dyDescent="0.2">
      <c r="A154" s="1522"/>
      <c r="B154" s="1523"/>
      <c r="C154" s="1151"/>
      <c r="D154" s="1152"/>
      <c r="E154" s="1153"/>
      <c r="F154" s="1154"/>
      <c r="G154" s="1155"/>
      <c r="H154" s="1155"/>
      <c r="I154" s="1155"/>
      <c r="J154" s="1156"/>
      <c r="K154" s="1130" t="str">
        <f t="shared" ref="K154:K160" si="5">IF(C154=0,"-",D154/C154)</f>
        <v>-</v>
      </c>
      <c r="L154" s="1131" t="str">
        <f t="shared" ref="L154:L160" si="6">IF(C154=0,"-",F154/C154)</f>
        <v>-</v>
      </c>
      <c r="M154" s="1136" t="str">
        <f t="shared" ref="M154:M160" si="7">IF(D154=0,"-",G154/D154)</f>
        <v>-</v>
      </c>
      <c r="N154" s="1137" t="str">
        <f t="shared" ref="N154:N160" si="8">IF(C154=0,"-",G154/C154)</f>
        <v>-</v>
      </c>
      <c r="O154" s="1138" t="str">
        <f t="shared" ref="O154:O160" si="9">IF(F154=0,"-",G154/F154)</f>
        <v>-</v>
      </c>
      <c r="P154" s="1136" t="str">
        <f t="shared" ref="P154:P160" si="10">IF(E154=0,"-",H154/E154)</f>
        <v>-</v>
      </c>
      <c r="Q154" s="1143" t="str">
        <f t="shared" ref="Q154:Q160" si="11">IF(C154=0,"-",H154/C154)</f>
        <v>-</v>
      </c>
      <c r="R154" s="1136" t="str">
        <f t="shared" ref="R154:R160" si="12">IF(D154=0,"-",I154/D154)</f>
        <v>-</v>
      </c>
      <c r="S154" s="1137" t="str">
        <f t="shared" ref="S154:S160" si="13">IF(C154=0,"-",I154/C154)</f>
        <v>-</v>
      </c>
      <c r="T154" s="1138" t="str">
        <f t="shared" ref="T154:T160" si="14">IF(F154=0,"-",I154/F154)</f>
        <v>-</v>
      </c>
      <c r="U154" s="1136" t="str">
        <f t="shared" ref="U154:U160" si="15">IF(E154=0,"-",J154/E154)</f>
        <v>-</v>
      </c>
      <c r="V154" s="1143" t="str">
        <f t="shared" ref="V154:V160" si="16">IF(C154=0,"-",J154/C154)</f>
        <v>-</v>
      </c>
    </row>
    <row r="155" spans="1:22" s="32" customFormat="1" ht="12.75" x14ac:dyDescent="0.2">
      <c r="A155" s="1522"/>
      <c r="B155" s="1523"/>
      <c r="C155" s="1151"/>
      <c r="D155" s="1152"/>
      <c r="E155" s="1153"/>
      <c r="F155" s="1154"/>
      <c r="G155" s="1155"/>
      <c r="H155" s="1155"/>
      <c r="I155" s="1155"/>
      <c r="J155" s="1156"/>
      <c r="K155" s="1130" t="str">
        <f t="shared" si="5"/>
        <v>-</v>
      </c>
      <c r="L155" s="1131" t="str">
        <f t="shared" si="6"/>
        <v>-</v>
      </c>
      <c r="M155" s="1136" t="str">
        <f t="shared" si="7"/>
        <v>-</v>
      </c>
      <c r="N155" s="1137" t="str">
        <f t="shared" si="8"/>
        <v>-</v>
      </c>
      <c r="O155" s="1138" t="str">
        <f t="shared" si="9"/>
        <v>-</v>
      </c>
      <c r="P155" s="1136" t="str">
        <f t="shared" si="10"/>
        <v>-</v>
      </c>
      <c r="Q155" s="1143" t="str">
        <f t="shared" si="11"/>
        <v>-</v>
      </c>
      <c r="R155" s="1136" t="str">
        <f t="shared" si="12"/>
        <v>-</v>
      </c>
      <c r="S155" s="1137" t="str">
        <f t="shared" si="13"/>
        <v>-</v>
      </c>
      <c r="T155" s="1138" t="str">
        <f t="shared" si="14"/>
        <v>-</v>
      </c>
      <c r="U155" s="1136" t="str">
        <f t="shared" si="15"/>
        <v>-</v>
      </c>
      <c r="V155" s="1143" t="str">
        <f t="shared" si="16"/>
        <v>-</v>
      </c>
    </row>
    <row r="156" spans="1:22" s="32" customFormat="1" ht="12.75" x14ac:dyDescent="0.2">
      <c r="A156" s="1522"/>
      <c r="B156" s="1523"/>
      <c r="C156" s="1151"/>
      <c r="D156" s="1152"/>
      <c r="E156" s="1153"/>
      <c r="F156" s="1154"/>
      <c r="G156" s="1155"/>
      <c r="H156" s="1155"/>
      <c r="I156" s="1155"/>
      <c r="J156" s="1156"/>
      <c r="K156" s="1130" t="str">
        <f t="shared" si="5"/>
        <v>-</v>
      </c>
      <c r="L156" s="1131" t="str">
        <f t="shared" si="6"/>
        <v>-</v>
      </c>
      <c r="M156" s="1136" t="str">
        <f t="shared" si="7"/>
        <v>-</v>
      </c>
      <c r="N156" s="1137" t="str">
        <f t="shared" si="8"/>
        <v>-</v>
      </c>
      <c r="O156" s="1138" t="str">
        <f t="shared" si="9"/>
        <v>-</v>
      </c>
      <c r="P156" s="1136" t="str">
        <f t="shared" si="10"/>
        <v>-</v>
      </c>
      <c r="Q156" s="1143" t="str">
        <f t="shared" si="11"/>
        <v>-</v>
      </c>
      <c r="R156" s="1136" t="str">
        <f t="shared" si="12"/>
        <v>-</v>
      </c>
      <c r="S156" s="1137" t="str">
        <f t="shared" si="13"/>
        <v>-</v>
      </c>
      <c r="T156" s="1138" t="str">
        <f t="shared" si="14"/>
        <v>-</v>
      </c>
      <c r="U156" s="1136" t="str">
        <f t="shared" si="15"/>
        <v>-</v>
      </c>
      <c r="V156" s="1143" t="str">
        <f t="shared" si="16"/>
        <v>-</v>
      </c>
    </row>
    <row r="157" spans="1:22" s="32" customFormat="1" ht="12.75" x14ac:dyDescent="0.2">
      <c r="A157" s="1522"/>
      <c r="B157" s="1523"/>
      <c r="C157" s="1151"/>
      <c r="D157" s="1152"/>
      <c r="E157" s="1153"/>
      <c r="F157" s="1154"/>
      <c r="G157" s="1155"/>
      <c r="H157" s="1155"/>
      <c r="I157" s="1155"/>
      <c r="J157" s="1156"/>
      <c r="K157" s="1130" t="str">
        <f t="shared" si="5"/>
        <v>-</v>
      </c>
      <c r="L157" s="1131" t="str">
        <f t="shared" si="6"/>
        <v>-</v>
      </c>
      <c r="M157" s="1136" t="str">
        <f t="shared" si="7"/>
        <v>-</v>
      </c>
      <c r="N157" s="1137" t="str">
        <f t="shared" si="8"/>
        <v>-</v>
      </c>
      <c r="O157" s="1138" t="str">
        <f t="shared" si="9"/>
        <v>-</v>
      </c>
      <c r="P157" s="1136" t="str">
        <f t="shared" si="10"/>
        <v>-</v>
      </c>
      <c r="Q157" s="1143" t="str">
        <f t="shared" si="11"/>
        <v>-</v>
      </c>
      <c r="R157" s="1136" t="str">
        <f t="shared" si="12"/>
        <v>-</v>
      </c>
      <c r="S157" s="1137" t="str">
        <f t="shared" si="13"/>
        <v>-</v>
      </c>
      <c r="T157" s="1138" t="str">
        <f t="shared" si="14"/>
        <v>-</v>
      </c>
      <c r="U157" s="1136" t="str">
        <f t="shared" si="15"/>
        <v>-</v>
      </c>
      <c r="V157" s="1143" t="str">
        <f t="shared" si="16"/>
        <v>-</v>
      </c>
    </row>
    <row r="158" spans="1:22" s="32" customFormat="1" ht="12.75" x14ac:dyDescent="0.2">
      <c r="A158" s="1522"/>
      <c r="B158" s="1523"/>
      <c r="C158" s="1151"/>
      <c r="D158" s="1152"/>
      <c r="E158" s="1153"/>
      <c r="F158" s="1154"/>
      <c r="G158" s="1155"/>
      <c r="H158" s="1155"/>
      <c r="I158" s="1155"/>
      <c r="J158" s="1156"/>
      <c r="K158" s="1130" t="str">
        <f t="shared" si="5"/>
        <v>-</v>
      </c>
      <c r="L158" s="1131" t="str">
        <f t="shared" si="6"/>
        <v>-</v>
      </c>
      <c r="M158" s="1136" t="str">
        <f t="shared" si="7"/>
        <v>-</v>
      </c>
      <c r="N158" s="1137" t="str">
        <f t="shared" si="8"/>
        <v>-</v>
      </c>
      <c r="O158" s="1138" t="str">
        <f t="shared" si="9"/>
        <v>-</v>
      </c>
      <c r="P158" s="1136" t="str">
        <f t="shared" si="10"/>
        <v>-</v>
      </c>
      <c r="Q158" s="1143" t="str">
        <f t="shared" si="11"/>
        <v>-</v>
      </c>
      <c r="R158" s="1136" t="str">
        <f t="shared" si="12"/>
        <v>-</v>
      </c>
      <c r="S158" s="1137" t="str">
        <f t="shared" si="13"/>
        <v>-</v>
      </c>
      <c r="T158" s="1138" t="str">
        <f t="shared" si="14"/>
        <v>-</v>
      </c>
      <c r="U158" s="1136" t="str">
        <f t="shared" si="15"/>
        <v>-</v>
      </c>
      <c r="V158" s="1143" t="str">
        <f t="shared" si="16"/>
        <v>-</v>
      </c>
    </row>
    <row r="159" spans="1:22" s="32" customFormat="1" ht="12.75" x14ac:dyDescent="0.2">
      <c r="A159" s="1522"/>
      <c r="B159" s="1523"/>
      <c r="C159" s="1151"/>
      <c r="D159" s="1152"/>
      <c r="E159" s="1153"/>
      <c r="F159" s="1154"/>
      <c r="G159" s="1155"/>
      <c r="H159" s="1155"/>
      <c r="I159" s="1155"/>
      <c r="J159" s="1156"/>
      <c r="K159" s="1130" t="str">
        <f t="shared" si="5"/>
        <v>-</v>
      </c>
      <c r="L159" s="1131" t="str">
        <f t="shared" si="6"/>
        <v>-</v>
      </c>
      <c r="M159" s="1136" t="str">
        <f t="shared" si="7"/>
        <v>-</v>
      </c>
      <c r="N159" s="1137" t="str">
        <f t="shared" si="8"/>
        <v>-</v>
      </c>
      <c r="O159" s="1138" t="str">
        <f t="shared" si="9"/>
        <v>-</v>
      </c>
      <c r="P159" s="1136" t="str">
        <f t="shared" si="10"/>
        <v>-</v>
      </c>
      <c r="Q159" s="1143" t="str">
        <f t="shared" si="11"/>
        <v>-</v>
      </c>
      <c r="R159" s="1136" t="str">
        <f t="shared" si="12"/>
        <v>-</v>
      </c>
      <c r="S159" s="1137" t="str">
        <f t="shared" si="13"/>
        <v>-</v>
      </c>
      <c r="T159" s="1138" t="str">
        <f t="shared" si="14"/>
        <v>-</v>
      </c>
      <c r="U159" s="1136" t="str">
        <f t="shared" si="15"/>
        <v>-</v>
      </c>
      <c r="V159" s="1143" t="str">
        <f t="shared" si="16"/>
        <v>-</v>
      </c>
    </row>
    <row r="160" spans="1:22" s="32" customFormat="1" ht="13.5" thickBot="1" x14ac:dyDescent="0.25">
      <c r="A160" s="1534"/>
      <c r="B160" s="1535"/>
      <c r="C160" s="1157"/>
      <c r="D160" s="1158"/>
      <c r="E160" s="1159"/>
      <c r="F160" s="1160"/>
      <c r="G160" s="1161"/>
      <c r="H160" s="1161"/>
      <c r="I160" s="1161"/>
      <c r="J160" s="1162"/>
      <c r="K160" s="1132" t="str">
        <f t="shared" si="5"/>
        <v>-</v>
      </c>
      <c r="L160" s="1133" t="str">
        <f t="shared" si="6"/>
        <v>-</v>
      </c>
      <c r="M160" s="1139" t="str">
        <f t="shared" si="7"/>
        <v>-</v>
      </c>
      <c r="N160" s="1140" t="str">
        <f t="shared" si="8"/>
        <v>-</v>
      </c>
      <c r="O160" s="1141" t="str">
        <f t="shared" si="9"/>
        <v>-</v>
      </c>
      <c r="P160" s="1139" t="str">
        <f t="shared" si="10"/>
        <v>-</v>
      </c>
      <c r="Q160" s="1144" t="str">
        <f t="shared" si="11"/>
        <v>-</v>
      </c>
      <c r="R160" s="1139" t="str">
        <f t="shared" si="12"/>
        <v>-</v>
      </c>
      <c r="S160" s="1140" t="str">
        <f t="shared" si="13"/>
        <v>-</v>
      </c>
      <c r="T160" s="1141" t="str">
        <f t="shared" si="14"/>
        <v>-</v>
      </c>
      <c r="U160" s="1139" t="str">
        <f t="shared" si="15"/>
        <v>-</v>
      </c>
      <c r="V160" s="1144" t="str">
        <f t="shared" si="16"/>
        <v>-</v>
      </c>
    </row>
    <row r="161" spans="1:22" s="32" customFormat="1" ht="13.5" thickBot="1" x14ac:dyDescent="0.25">
      <c r="U161" s="768"/>
      <c r="V161" s="768"/>
    </row>
    <row r="162" spans="1:22" s="32" customFormat="1" ht="12.75" x14ac:dyDescent="0.2">
      <c r="A162" s="1538" t="s">
        <v>189</v>
      </c>
      <c r="B162" s="1468"/>
      <c r="C162" s="1468"/>
      <c r="D162" s="1468"/>
      <c r="E162" s="1468"/>
      <c r="F162" s="1468"/>
      <c r="G162" s="1468"/>
      <c r="H162" s="1468"/>
      <c r="I162" s="1468"/>
      <c r="J162" s="1468"/>
      <c r="K162" s="1468"/>
      <c r="L162" s="1468"/>
      <c r="M162" s="1468"/>
      <c r="N162" s="1468"/>
      <c r="O162" s="1468"/>
      <c r="P162" s="1468"/>
      <c r="Q162" s="1469"/>
    </row>
    <row r="163" spans="1:22" s="32" customFormat="1" ht="12.75" x14ac:dyDescent="0.2">
      <c r="A163" s="1321"/>
      <c r="B163" s="1319"/>
      <c r="C163" s="1319"/>
      <c r="D163" s="1319"/>
      <c r="E163" s="1319"/>
      <c r="F163" s="1319"/>
      <c r="G163" s="1319"/>
      <c r="H163" s="1319"/>
      <c r="I163" s="1319"/>
      <c r="J163" s="1319"/>
      <c r="K163" s="1319"/>
      <c r="L163" s="1319"/>
      <c r="M163" s="1319"/>
      <c r="N163" s="1319"/>
      <c r="O163" s="1319"/>
      <c r="P163" s="1319"/>
      <c r="Q163" s="1320"/>
    </row>
    <row r="164" spans="1:22" s="32" customFormat="1" ht="13.5" thickBot="1" x14ac:dyDescent="0.25">
      <c r="A164" s="1322"/>
      <c r="B164" s="1323"/>
      <c r="C164" s="1323"/>
      <c r="D164" s="1323"/>
      <c r="E164" s="1323"/>
      <c r="F164" s="1323"/>
      <c r="G164" s="1323"/>
      <c r="H164" s="1323"/>
      <c r="I164" s="1323"/>
      <c r="J164" s="1323"/>
      <c r="K164" s="1323"/>
      <c r="L164" s="1323"/>
      <c r="M164" s="1323"/>
      <c r="N164" s="1323"/>
      <c r="O164" s="1323"/>
      <c r="P164" s="1323"/>
      <c r="Q164" s="1324"/>
    </row>
    <row r="165" spans="1:22" s="32" customFormat="1" ht="12.75" x14ac:dyDescent="0.2"/>
    <row r="166" spans="1:22" s="32" customFormat="1" ht="12.75" x14ac:dyDescent="0.2"/>
    <row r="167" spans="1:22" s="32" customFormat="1" ht="15.95" customHeight="1" thickBot="1" x14ac:dyDescent="0.3">
      <c r="A167" s="286" t="s">
        <v>529</v>
      </c>
    </row>
    <row r="168" spans="1:22" s="873" customFormat="1" ht="16.5" thickBot="1" x14ac:dyDescent="0.3">
      <c r="A168" s="890"/>
      <c r="B168" s="891"/>
      <c r="C168" s="887">
        <v>1</v>
      </c>
      <c r="D168" s="898">
        <v>2</v>
      </c>
      <c r="E168" s="898">
        <v>3</v>
      </c>
      <c r="F168" s="898">
        <v>4</v>
      </c>
      <c r="G168" s="898">
        <v>5</v>
      </c>
      <c r="H168" s="887">
        <v>6</v>
      </c>
      <c r="I168" s="898">
        <v>7</v>
      </c>
      <c r="J168" s="898">
        <v>8</v>
      </c>
      <c r="K168" s="899">
        <v>9</v>
      </c>
      <c r="L168" s="1061">
        <v>10</v>
      </c>
      <c r="N168" s="1572" t="s">
        <v>521</v>
      </c>
      <c r="O168" s="1573"/>
      <c r="P168" s="1574"/>
      <c r="T168" s="32"/>
      <c r="U168" s="32"/>
    </row>
    <row r="169" spans="1:22" s="873" customFormat="1" ht="27.6" customHeight="1" thickBot="1" x14ac:dyDescent="0.25">
      <c r="A169" s="1566" t="s">
        <v>424</v>
      </c>
      <c r="B169" s="1567"/>
      <c r="C169" s="1531" t="s">
        <v>422</v>
      </c>
      <c r="D169" s="1532"/>
      <c r="E169" s="1532"/>
      <c r="F169" s="1532"/>
      <c r="G169" s="1533"/>
      <c r="H169" s="1531" t="s">
        <v>425</v>
      </c>
      <c r="I169" s="1532"/>
      <c r="J169" s="1532"/>
      <c r="K169" s="1533"/>
      <c r="L169" s="1061" t="s">
        <v>506</v>
      </c>
      <c r="N169" s="1575"/>
      <c r="O169" s="1576"/>
      <c r="P169" s="1577"/>
    </row>
    <row r="170" spans="1:22" s="872" customFormat="1" ht="39.950000000000003" customHeight="1" thickBot="1" x14ac:dyDescent="0.25">
      <c r="A170" s="1568" t="s">
        <v>423</v>
      </c>
      <c r="B170" s="1499"/>
      <c r="C170" s="1564" t="s">
        <v>442</v>
      </c>
      <c r="D170" s="1562" t="s">
        <v>608</v>
      </c>
      <c r="E170" s="1562" t="s">
        <v>443</v>
      </c>
      <c r="F170" s="1565" t="s">
        <v>610</v>
      </c>
      <c r="G170" s="1517"/>
      <c r="H170" s="1557" t="s">
        <v>508</v>
      </c>
      <c r="I170" s="1558" t="s">
        <v>609</v>
      </c>
      <c r="J170" s="1558" t="s">
        <v>419</v>
      </c>
      <c r="K170" s="1560" t="s">
        <v>444</v>
      </c>
      <c r="L170" s="1570" t="s">
        <v>507</v>
      </c>
      <c r="N170" s="1578">
        <f>Feuil6!G20-Feuil6!J26</f>
        <v>0</v>
      </c>
      <c r="O170" s="1579"/>
      <c r="P170" s="1076" t="str">
        <f>Feuil1!D6</f>
        <v>UM</v>
      </c>
      <c r="T170" s="873"/>
      <c r="U170" s="873"/>
    </row>
    <row r="171" spans="1:22" s="32" customFormat="1" ht="57.6" customHeight="1" thickBot="1" x14ac:dyDescent="0.25">
      <c r="A171" s="1569"/>
      <c r="B171" s="1503"/>
      <c r="C171" s="1295"/>
      <c r="D171" s="1563"/>
      <c r="E171" s="1563"/>
      <c r="F171" s="889" t="s">
        <v>611</v>
      </c>
      <c r="G171" s="889" t="s">
        <v>612</v>
      </c>
      <c r="H171" s="1322"/>
      <c r="I171" s="1559"/>
      <c r="J171" s="1559"/>
      <c r="K171" s="1561"/>
      <c r="L171" s="1571"/>
      <c r="N171" s="1586"/>
      <c r="O171" s="1468"/>
      <c r="P171" s="1468"/>
      <c r="T171" s="872"/>
      <c r="U171" s="872"/>
    </row>
    <row r="172" spans="1:22" s="886" customFormat="1" ht="12.75" x14ac:dyDescent="0.2">
      <c r="A172" s="1580" t="s">
        <v>45</v>
      </c>
      <c r="B172" s="1556"/>
      <c r="C172" s="909" t="str">
        <f>IF(Feuil9!F23=0,"-",Feuil8!E26/Feuil9!F23)</f>
        <v>-</v>
      </c>
      <c r="D172" s="910" t="str">
        <f>IF(Feuil9!F63=0,"-",Feuil8!E26/Feuil9!F63)</f>
        <v>-</v>
      </c>
      <c r="E172" s="910" t="str">
        <f>IF(Feuil3!D81=0,"-",Feuil8!E26/Feuil3!D81)</f>
        <v>-</v>
      </c>
      <c r="F172" s="911" t="str">
        <f>IF(Feuil9!F67=0,"-",Feuil8!E26/Feuil9!F67)</f>
        <v>-</v>
      </c>
      <c r="G172" s="911" t="str">
        <f>IF(Feuil9!F69=0,"-",Feuil8!E26/Feuil9!F69)</f>
        <v>-</v>
      </c>
      <c r="H172" s="909" t="str">
        <f>IF(Feuil9!F21=0,"-",Feuil8!E37/Feuil9!F21)</f>
        <v>-</v>
      </c>
      <c r="I172" s="910" t="str">
        <f>IF(Feuil9!F37=0,"-",Feuil8!E37/Feuil9!F37)</f>
        <v>-</v>
      </c>
      <c r="J172" s="910" t="str">
        <f>IF(Feuil3!C81=0,"-",Feuil8!E37/Feuil3!C81)</f>
        <v>-</v>
      </c>
      <c r="K172" s="1062" t="str">
        <f>IF(Feuil3!C119=0,"-",Feuil8!E37/Feuil3!C119)</f>
        <v>-</v>
      </c>
      <c r="L172" s="1063" t="str">
        <f>IF(N170=0,"-",Feuil7!G55/N170)</f>
        <v>-</v>
      </c>
      <c r="T172" s="32"/>
      <c r="U172" s="32"/>
    </row>
    <row r="173" spans="1:22" s="32" customFormat="1" ht="12.75" x14ac:dyDescent="0.2">
      <c r="A173" s="1581" t="s">
        <v>29</v>
      </c>
      <c r="B173" s="1582"/>
      <c r="C173" s="902" t="str">
        <f>Feuil1!D6</f>
        <v>UM</v>
      </c>
      <c r="D173" s="903" t="str">
        <f>Feuil1!D6</f>
        <v>UM</v>
      </c>
      <c r="E173" s="903" t="str">
        <f>Feuil1!D6</f>
        <v>UM</v>
      </c>
      <c r="F173" s="904" t="str">
        <f>Feuil1!D6</f>
        <v>UM</v>
      </c>
      <c r="G173" s="903" t="str">
        <f>Feuil1!D6</f>
        <v>UM</v>
      </c>
      <c r="H173" s="903" t="str">
        <f>Feuil1!D6</f>
        <v>UM</v>
      </c>
      <c r="I173" s="903" t="str">
        <f>Feuil1!D6</f>
        <v>UM</v>
      </c>
      <c r="J173" s="903" t="str">
        <f>Feuil1!D6</f>
        <v>UM</v>
      </c>
      <c r="K173" s="895" t="s">
        <v>399</v>
      </c>
      <c r="L173" s="1058" t="s">
        <v>399</v>
      </c>
      <c r="T173" s="886"/>
      <c r="U173" s="886"/>
    </row>
    <row r="174" spans="1:22" s="32" customFormat="1" ht="12.75" x14ac:dyDescent="0.2">
      <c r="A174" s="1583"/>
      <c r="B174" s="1582"/>
      <c r="C174" s="892" t="s">
        <v>175</v>
      </c>
      <c r="D174" s="893" t="s">
        <v>175</v>
      </c>
      <c r="E174" s="894" t="s">
        <v>175</v>
      </c>
      <c r="F174" s="894" t="s">
        <v>175</v>
      </c>
      <c r="G174" s="894" t="s">
        <v>175</v>
      </c>
      <c r="H174" s="896" t="s">
        <v>175</v>
      </c>
      <c r="I174" s="896" t="s">
        <v>175</v>
      </c>
      <c r="J174" s="896" t="s">
        <v>175</v>
      </c>
      <c r="K174" s="897"/>
      <c r="L174" s="1059"/>
    </row>
    <row r="175" spans="1:22" s="32" customFormat="1" ht="13.5" thickBot="1" x14ac:dyDescent="0.25">
      <c r="A175" s="1584"/>
      <c r="B175" s="1585"/>
      <c r="C175" s="905" t="s">
        <v>426</v>
      </c>
      <c r="D175" s="906" t="s">
        <v>556</v>
      </c>
      <c r="E175" s="906" t="str">
        <f>Feuil3!D53</f>
        <v>ha</v>
      </c>
      <c r="F175" s="906" t="str">
        <f>Feuil1!D6</f>
        <v>UM</v>
      </c>
      <c r="G175" s="906" t="str">
        <f>Feuil1!D6</f>
        <v>UM</v>
      </c>
      <c r="H175" s="907" t="s">
        <v>397</v>
      </c>
      <c r="I175" s="907" t="s">
        <v>600</v>
      </c>
      <c r="J175" s="907" t="str">
        <f>Feuil3!D53</f>
        <v>ha</v>
      </c>
      <c r="K175" s="908"/>
      <c r="L175" s="1060"/>
    </row>
    <row r="176" spans="1:22" ht="13.5" thickBot="1" x14ac:dyDescent="0.25">
      <c r="U176" s="32"/>
      <c r="V176" s="32"/>
    </row>
    <row r="177" spans="1:17" ht="12.95" customHeight="1" x14ac:dyDescent="0.2">
      <c r="A177" s="1538" t="s">
        <v>189</v>
      </c>
      <c r="B177" s="1468"/>
      <c r="C177" s="1468"/>
      <c r="D177" s="1468"/>
      <c r="E177" s="1468"/>
      <c r="F177" s="1468"/>
      <c r="G177" s="1468"/>
      <c r="H177" s="1468"/>
      <c r="I177" s="1468"/>
      <c r="J177" s="1468"/>
      <c r="K177" s="1468"/>
      <c r="L177" s="1468"/>
      <c r="M177" s="1468"/>
      <c r="N177" s="1468"/>
      <c r="O177" s="1468"/>
      <c r="P177" s="1468"/>
      <c r="Q177" s="1469"/>
    </row>
    <row r="178" spans="1:17" ht="12.95" customHeight="1" x14ac:dyDescent="0.2">
      <c r="A178" s="1321"/>
      <c r="B178" s="1319"/>
      <c r="C178" s="1319"/>
      <c r="D178" s="1319"/>
      <c r="E178" s="1319"/>
      <c r="F178" s="1319"/>
      <c r="G178" s="1319"/>
      <c r="H178" s="1319"/>
      <c r="I178" s="1319"/>
      <c r="J178" s="1319"/>
      <c r="K178" s="1319"/>
      <c r="L178" s="1319"/>
      <c r="M178" s="1319"/>
      <c r="N178" s="1319"/>
      <c r="O178" s="1319"/>
      <c r="P178" s="1319"/>
      <c r="Q178" s="1320"/>
    </row>
    <row r="179" spans="1:17" ht="12.95" customHeight="1" x14ac:dyDescent="0.2">
      <c r="A179" s="1321"/>
      <c r="B179" s="1319"/>
      <c r="C179" s="1319"/>
      <c r="D179" s="1319"/>
      <c r="E179" s="1319"/>
      <c r="F179" s="1319"/>
      <c r="G179" s="1319"/>
      <c r="H179" s="1319"/>
      <c r="I179" s="1319"/>
      <c r="J179" s="1319"/>
      <c r="K179" s="1319"/>
      <c r="L179" s="1319"/>
      <c r="M179" s="1319"/>
      <c r="N179" s="1319"/>
      <c r="O179" s="1319"/>
      <c r="P179" s="1319"/>
      <c r="Q179" s="1320"/>
    </row>
    <row r="180" spans="1:17" ht="12.95" customHeight="1" thickBot="1" x14ac:dyDescent="0.25">
      <c r="A180" s="1322"/>
      <c r="B180" s="1323"/>
      <c r="C180" s="1323"/>
      <c r="D180" s="1323"/>
      <c r="E180" s="1323"/>
      <c r="F180" s="1323"/>
      <c r="G180" s="1323"/>
      <c r="H180" s="1323"/>
      <c r="I180" s="1323"/>
      <c r="J180" s="1323"/>
      <c r="K180" s="1323"/>
      <c r="L180" s="1323"/>
      <c r="M180" s="1323"/>
      <c r="N180" s="1323"/>
      <c r="O180" s="1323"/>
      <c r="P180" s="1323"/>
      <c r="Q180" s="1324"/>
    </row>
  </sheetData>
  <customSheetViews>
    <customSheetView guid="{25EBB9CF-0E12-4ABB-BD45-FC2EE0F8C2F6}">
      <selection activeCell="B4" sqref="B4"/>
      <pageMargins left="0.7" right="0.7" top="0.75" bottom="0.75" header="0.3" footer="0.3"/>
      <pageSetup paperSize="9" orientation="portrait" r:id="rId1"/>
    </customSheetView>
    <customSheetView guid="{86269E4C-36EB-46E4-81EA-9312AEB5FEB4}" topLeftCell="A41">
      <selection activeCell="F64" sqref="F64"/>
      <pageMargins left="0.7" right="0.7" top="0.75" bottom="0.75" header="0.3" footer="0.3"/>
      <pageSetup paperSize="9" orientation="portrait" r:id="rId2"/>
    </customSheetView>
  </customSheetViews>
  <mergeCells count="110">
    <mergeCell ref="M5:O5"/>
    <mergeCell ref="M6:O6"/>
    <mergeCell ref="M7:O7"/>
    <mergeCell ref="M8:O8"/>
    <mergeCell ref="M9:O9"/>
    <mergeCell ref="A15:B15"/>
    <mergeCell ref="A16:B16"/>
    <mergeCell ref="A17:B17"/>
    <mergeCell ref="G52:N59"/>
    <mergeCell ref="A5:B5"/>
    <mergeCell ref="A6:B6"/>
    <mergeCell ref="A7:B7"/>
    <mergeCell ref="A8:B8"/>
    <mergeCell ref="A9:B9"/>
    <mergeCell ref="G42:N49"/>
    <mergeCell ref="G30:N39"/>
    <mergeCell ref="G25:N27"/>
    <mergeCell ref="G21:N23"/>
    <mergeCell ref="M10:O10"/>
    <mergeCell ref="M11:O11"/>
    <mergeCell ref="M12:O12"/>
    <mergeCell ref="M13:O13"/>
    <mergeCell ref="M14:O14"/>
    <mergeCell ref="G62:N64"/>
    <mergeCell ref="M15:O15"/>
    <mergeCell ref="M16:O16"/>
    <mergeCell ref="M17:O17"/>
    <mergeCell ref="A10:B10"/>
    <mergeCell ref="A11:B11"/>
    <mergeCell ref="A12:B12"/>
    <mergeCell ref="A13:B13"/>
    <mergeCell ref="A14:B14"/>
    <mergeCell ref="G67:N70"/>
    <mergeCell ref="J115:P122"/>
    <mergeCell ref="F126:I126"/>
    <mergeCell ref="J126:L126"/>
    <mergeCell ref="A93:F93"/>
    <mergeCell ref="A125:B125"/>
    <mergeCell ref="A115:C115"/>
    <mergeCell ref="A116:C116"/>
    <mergeCell ref="A117:C117"/>
    <mergeCell ref="A118:C118"/>
    <mergeCell ref="L93:Q96"/>
    <mergeCell ref="L99:Q102"/>
    <mergeCell ref="A110:C110"/>
    <mergeCell ref="A111:C111"/>
    <mergeCell ref="C126:E126"/>
    <mergeCell ref="G73:N86"/>
    <mergeCell ref="A112:C112"/>
    <mergeCell ref="A113:C113"/>
    <mergeCell ref="A114:C114"/>
    <mergeCell ref="A177:Q180"/>
    <mergeCell ref="A142:Q144"/>
    <mergeCell ref="H170:H171"/>
    <mergeCell ref="I170:I171"/>
    <mergeCell ref="J170:J171"/>
    <mergeCell ref="K170:K171"/>
    <mergeCell ref="E170:E171"/>
    <mergeCell ref="D170:D171"/>
    <mergeCell ref="C170:C171"/>
    <mergeCell ref="F170:G170"/>
    <mergeCell ref="A169:B169"/>
    <mergeCell ref="A170:B170"/>
    <mergeCell ref="A171:B171"/>
    <mergeCell ref="L170:L171"/>
    <mergeCell ref="N168:P169"/>
    <mergeCell ref="N170:O170"/>
    <mergeCell ref="A172:B172"/>
    <mergeCell ref="A173:B175"/>
    <mergeCell ref="C169:G169"/>
    <mergeCell ref="N171:P171"/>
    <mergeCell ref="A153:B153"/>
    <mergeCell ref="A154:B154"/>
    <mergeCell ref="A155:B155"/>
    <mergeCell ref="A156:B156"/>
    <mergeCell ref="U148:V148"/>
    <mergeCell ref="A162:Q164"/>
    <mergeCell ref="A140:B140"/>
    <mergeCell ref="A147:B147"/>
    <mergeCell ref="A148:B148"/>
    <mergeCell ref="G96:H96"/>
    <mergeCell ref="A107:C107"/>
    <mergeCell ref="A108:C108"/>
    <mergeCell ref="A109:C109"/>
    <mergeCell ref="A120:G122"/>
    <mergeCell ref="A134:B134"/>
    <mergeCell ref="A135:B135"/>
    <mergeCell ref="A136:B136"/>
    <mergeCell ref="A137:B137"/>
    <mergeCell ref="A138:B138"/>
    <mergeCell ref="A139:B139"/>
    <mergeCell ref="M126:P126"/>
    <mergeCell ref="A126:B126"/>
    <mergeCell ref="A127:B127"/>
    <mergeCell ref="A128:B130"/>
    <mergeCell ref="A131:B131"/>
    <mergeCell ref="A132:B132"/>
    <mergeCell ref="A149:B149"/>
    <mergeCell ref="A150:B152"/>
    <mergeCell ref="A157:B157"/>
    <mergeCell ref="Q126:S126"/>
    <mergeCell ref="R148:T148"/>
    <mergeCell ref="M148:O148"/>
    <mergeCell ref="P148:Q148"/>
    <mergeCell ref="A133:B133"/>
    <mergeCell ref="H169:K169"/>
    <mergeCell ref="A158:B158"/>
    <mergeCell ref="A159:B159"/>
    <mergeCell ref="A160:B160"/>
    <mergeCell ref="K148:L148"/>
  </mergeCells>
  <pageMargins left="0.25" right="0.25" top="0.75" bottom="0.75" header="0.3" footer="0.3"/>
  <pageSetup paperSize="9" orientation="landscape" r:id="rId3"/>
  <rowBreaks count="2" manualBreakCount="2">
    <brk id="88" max="16383" man="1"/>
    <brk id="1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93732D51F45B4982A656AEF29AC6F1" ma:contentTypeVersion="15" ma:contentTypeDescription="Crée un document." ma:contentTypeScope="" ma:versionID="f3d5daf5005660ddfd81500493ff8033">
  <xsd:schema xmlns:xsd="http://www.w3.org/2001/XMLSchema" xmlns:xs="http://www.w3.org/2001/XMLSchema" xmlns:p="http://schemas.microsoft.com/office/2006/metadata/properties" xmlns:ns3="2d31b1d7-a58b-4a16-941b-63e201619174" xmlns:ns4="8b022e97-abb2-4933-baeb-5fb59e3a12cf" targetNamespace="http://schemas.microsoft.com/office/2006/metadata/properties" ma:root="true" ma:fieldsID="b4a6f8fd8e6e940df50ed25c46253ff4" ns3:_="" ns4:_="">
    <xsd:import namespace="2d31b1d7-a58b-4a16-941b-63e201619174"/>
    <xsd:import namespace="8b022e97-abb2-4933-baeb-5fb59e3a12c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1b1d7-a58b-4a16-941b-63e2016191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22e97-abb2-4933-baeb-5fb59e3a12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b022e97-abb2-4933-baeb-5fb59e3a12c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F00B59-792A-480F-92AA-5F002CB97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31b1d7-a58b-4a16-941b-63e201619174"/>
    <ds:schemaRef ds:uri="8b022e97-abb2-4933-baeb-5fb59e3a12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93C329-CC68-42AA-8737-28BAB4127B86}">
  <ds:schemaRefs>
    <ds:schemaRef ds:uri="8b022e97-abb2-4933-baeb-5fb59e3a12c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d31b1d7-a58b-4a16-941b-63e20161917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AE3332-E282-4E88-A9DD-EEDFAFC955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Feuil12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Levard</dc:creator>
  <cp:lastModifiedBy>Marie Camus</cp:lastModifiedBy>
  <cp:lastPrinted>2020-11-23T09:27:37Z</cp:lastPrinted>
  <dcterms:created xsi:type="dcterms:W3CDTF">2020-02-21T17:05:29Z</dcterms:created>
  <dcterms:modified xsi:type="dcterms:W3CDTF">2023-02-24T15:21:45Z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0x010100CB93732D51F45B4982A656AEF29AC6F1</vt:lpwstr>
  </property>
</Properties>
</file>